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G:\2020-2021（2）\10.课程编码\中高职教育贯通培养 建筑工程技术专业 人才培养方案--2021级\"/>
    </mc:Choice>
  </mc:AlternateContent>
  <xr:revisionPtr revIDLastSave="0" documentId="13_ncr:1_{39B1F0EE-684A-42A7-BDB4-3EA6C959EEF4}" xr6:coauthVersionLast="46" xr6:coauthVersionMax="46" xr10:uidLastSave="{00000000-0000-0000-0000-000000000000}"/>
  <bookViews>
    <workbookView xWindow="-120" yWindow="-120" windowWidth="21840" windowHeight="13140" tabRatio="855" xr2:uid="{00000000-000D-0000-FFFF-FFFF00000000}"/>
  </bookViews>
  <sheets>
    <sheet name="教学进程表2020" sheetId="15" r:id="rId1"/>
  </sheets>
  <calcPr calcId="181029"/>
</workbook>
</file>

<file path=xl/calcChain.xml><?xml version="1.0" encoding="utf-8"?>
<calcChain xmlns="http://schemas.openxmlformats.org/spreadsheetml/2006/main">
  <c r="G45" i="15" l="1"/>
  <c r="H45" i="15" l="1"/>
  <c r="I45" i="15" s="1"/>
  <c r="Q78" i="15" l="1"/>
  <c r="P78" i="15"/>
  <c r="O78" i="15"/>
  <c r="N78" i="15"/>
  <c r="M78" i="15"/>
  <c r="L78" i="15"/>
  <c r="K78" i="15"/>
  <c r="J78" i="15"/>
  <c r="G77" i="15"/>
  <c r="I77" i="15" s="1"/>
  <c r="G76" i="15"/>
  <c r="I76" i="15" s="1"/>
  <c r="G75" i="15"/>
  <c r="I75" i="15" s="1"/>
  <c r="G74" i="15"/>
  <c r="I74" i="15" s="1"/>
  <c r="G73" i="15"/>
  <c r="I73" i="15" s="1"/>
  <c r="G72" i="15"/>
  <c r="I72" i="15" s="1"/>
  <c r="G71" i="15"/>
  <c r="I71" i="15" s="1"/>
  <c r="G70" i="15"/>
  <c r="I70" i="15" s="1"/>
  <c r="G69" i="15"/>
  <c r="I69" i="15" s="1"/>
  <c r="G68" i="15"/>
  <c r="I68" i="15" s="1"/>
  <c r="G67" i="15"/>
  <c r="I67" i="15" s="1"/>
  <c r="G66" i="15"/>
  <c r="I66" i="15" s="1"/>
  <c r="G65" i="15"/>
  <c r="I65" i="15" s="1"/>
  <c r="G64" i="15"/>
  <c r="I64" i="15" s="1"/>
  <c r="G63" i="15"/>
  <c r="I63" i="15" s="1"/>
  <c r="I62" i="15"/>
  <c r="G62" i="15"/>
  <c r="I61" i="15"/>
  <c r="G61" i="15"/>
  <c r="I60" i="15"/>
  <c r="G60" i="15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I50" i="15" s="1"/>
  <c r="H49" i="15"/>
  <c r="G49" i="15"/>
  <c r="E49" i="15"/>
  <c r="G48" i="15"/>
  <c r="G47" i="15"/>
  <c r="I47" i="15" s="1"/>
  <c r="G46" i="15"/>
  <c r="I46" i="15" s="1"/>
  <c r="G44" i="15"/>
  <c r="H44" i="15" s="1"/>
  <c r="G43" i="15"/>
  <c r="H43" i="15" s="1"/>
  <c r="G42" i="15"/>
  <c r="G41" i="15"/>
  <c r="H41" i="15" s="1"/>
  <c r="G40" i="15"/>
  <c r="H40" i="15" s="1"/>
  <c r="G39" i="15"/>
  <c r="I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I32" i="15"/>
  <c r="H31" i="15"/>
  <c r="I30" i="15"/>
  <c r="H29" i="15"/>
  <c r="E29" i="15"/>
  <c r="G27" i="15"/>
  <c r="H27" i="15" s="1"/>
  <c r="I26" i="15"/>
  <c r="E26" i="15"/>
  <c r="G25" i="15"/>
  <c r="I25" i="15" s="1"/>
  <c r="G24" i="15"/>
  <c r="G23" i="15"/>
  <c r="H23" i="15" s="1"/>
  <c r="G22" i="15"/>
  <c r="G21" i="15"/>
  <c r="H21" i="15" s="1"/>
  <c r="G20" i="15"/>
  <c r="H20" i="15" s="1"/>
  <c r="G19" i="15"/>
  <c r="H18" i="15"/>
  <c r="E18" i="15"/>
  <c r="I17" i="15"/>
  <c r="E17" i="15"/>
  <c r="G16" i="15"/>
  <c r="I16" i="15" s="1"/>
  <c r="G15" i="15"/>
  <c r="I15" i="15" s="1"/>
  <c r="G14" i="15"/>
  <c r="G13" i="15"/>
  <c r="G12" i="15"/>
  <c r="H12" i="15" s="1"/>
  <c r="G11" i="15"/>
  <c r="H11" i="15" s="1"/>
  <c r="G10" i="15"/>
  <c r="H10" i="15" s="1"/>
  <c r="G9" i="15"/>
  <c r="H9" i="15" s="1"/>
  <c r="G8" i="15"/>
  <c r="I8" i="15" s="1"/>
  <c r="H8" i="15" s="1"/>
  <c r="G7" i="15"/>
  <c r="I7" i="15" s="1"/>
  <c r="G6" i="15"/>
  <c r="I6" i="15" s="1"/>
  <c r="H6" i="15" s="1"/>
  <c r="G5" i="15"/>
  <c r="E8" i="15" l="1"/>
  <c r="E9" i="15"/>
  <c r="E20" i="15"/>
  <c r="E23" i="15"/>
  <c r="E41" i="15"/>
  <c r="E43" i="15"/>
  <c r="E6" i="15"/>
  <c r="E7" i="15"/>
  <c r="H7" i="15"/>
  <c r="E27" i="15"/>
  <c r="I41" i="15"/>
  <c r="E42" i="15"/>
  <c r="H42" i="15"/>
  <c r="I42" i="15" s="1"/>
  <c r="I43" i="15"/>
  <c r="E47" i="15"/>
  <c r="H48" i="15"/>
  <c r="I48" i="15" s="1"/>
  <c r="I49" i="15"/>
  <c r="E50" i="15"/>
  <c r="H5" i="15"/>
  <c r="E5" i="15"/>
  <c r="H13" i="15"/>
  <c r="E13" i="15"/>
  <c r="I14" i="15"/>
  <c r="H14" i="15" s="1"/>
  <c r="I27" i="15"/>
  <c r="H15" i="15"/>
  <c r="E15" i="15"/>
  <c r="H16" i="15"/>
  <c r="E16" i="15"/>
  <c r="H19" i="15"/>
  <c r="E19" i="15"/>
  <c r="H22" i="15"/>
  <c r="E22" i="15"/>
  <c r="I24" i="15"/>
  <c r="E24" i="15"/>
  <c r="H33" i="15"/>
  <c r="E33" i="15"/>
  <c r="I33" i="15"/>
  <c r="I34" i="15"/>
  <c r="I36" i="15"/>
  <c r="I38" i="15"/>
  <c r="I52" i="15"/>
  <c r="I54" i="15"/>
  <c r="I55" i="15"/>
  <c r="I56" i="15"/>
  <c r="I57" i="15"/>
  <c r="I58" i="15"/>
  <c r="I59" i="15"/>
  <c r="I35" i="15"/>
  <c r="I37" i="15"/>
  <c r="I44" i="15"/>
  <c r="I51" i="15"/>
  <c r="I53" i="15"/>
  <c r="E34" i="15"/>
  <c r="E35" i="15"/>
  <c r="E36" i="15"/>
  <c r="E37" i="15"/>
  <c r="E38" i="15"/>
  <c r="E40" i="15"/>
  <c r="E46" i="15"/>
  <c r="E51" i="15"/>
  <c r="E52" i="15"/>
  <c r="E53" i="15"/>
  <c r="E54" i="15"/>
  <c r="E55" i="15"/>
  <c r="E56" i="15"/>
  <c r="E57" i="15"/>
  <c r="E58" i="15"/>
  <c r="E59" i="15"/>
  <c r="H78" i="15" l="1"/>
  <c r="I78" i="15"/>
  <c r="E78" i="15"/>
  <c r="G78" i="15"/>
</calcChain>
</file>

<file path=xl/sharedStrings.xml><?xml version="1.0" encoding="utf-8"?>
<sst xmlns="http://schemas.openxmlformats.org/spreadsheetml/2006/main" count="259" uniqueCount="104">
  <si>
    <t>课程
类别</t>
  </si>
  <si>
    <t>序号</t>
  </si>
  <si>
    <t>课程名称</t>
  </si>
  <si>
    <t>考核方式</t>
  </si>
  <si>
    <t>总
学
分</t>
  </si>
  <si>
    <t>课程类型</t>
  </si>
  <si>
    <t>教学时数</t>
  </si>
  <si>
    <t>按学期分配的周学时及周数</t>
  </si>
  <si>
    <t>总计学时</t>
  </si>
  <si>
    <t>理论学时</t>
  </si>
  <si>
    <t>实践学时</t>
  </si>
  <si>
    <t>公共基础课</t>
  </si>
  <si>
    <t>中国特色社会主义</t>
  </si>
  <si>
    <t>查</t>
  </si>
  <si>
    <t>A</t>
  </si>
  <si>
    <t>心理健康与职业生涯</t>
  </si>
  <si>
    <t>B</t>
  </si>
  <si>
    <t>哲学与人生</t>
  </si>
  <si>
    <t>职业道德与法治</t>
  </si>
  <si>
    <t>历史</t>
  </si>
  <si>
    <t>语文</t>
  </si>
  <si>
    <t>试</t>
  </si>
  <si>
    <t>数学</t>
  </si>
  <si>
    <t>英语</t>
  </si>
  <si>
    <t>信息技术</t>
  </si>
  <si>
    <t>体育与健康</t>
  </si>
  <si>
    <t>艺术</t>
  </si>
  <si>
    <t>物理</t>
  </si>
  <si>
    <t>思政实践</t>
  </si>
  <si>
    <t>C</t>
  </si>
  <si>
    <t>※</t>
  </si>
  <si>
    <t>思想道德修养与法律基础</t>
  </si>
  <si>
    <t>毛泽东思想和中国特色社会主义理论体系概论</t>
  </si>
  <si>
    <t>应用文写作</t>
  </si>
  <si>
    <t>高等数学</t>
  </si>
  <si>
    <t>大学英语</t>
  </si>
  <si>
    <t>体育</t>
  </si>
  <si>
    <t>计算机应用基础1</t>
  </si>
  <si>
    <t>计算机应用基础2（教学前1~6周）</t>
  </si>
  <si>
    <t>大学生就业指导</t>
  </si>
  <si>
    <t>综合素养课</t>
  </si>
  <si>
    <t>走进劳模</t>
  </si>
  <si>
    <t>1周</t>
  </si>
  <si>
    <t>大学生安全教育</t>
  </si>
  <si>
    <t>创新创业教育</t>
  </si>
  <si>
    <t>专业课</t>
  </si>
  <si>
    <t>土木工程力学</t>
  </si>
  <si>
    <t>建筑施工图识读</t>
  </si>
  <si>
    <t>建筑CAD</t>
  </si>
  <si>
    <t>建筑构造</t>
  </si>
  <si>
    <t>建筑材料与检测</t>
  </si>
  <si>
    <t>基础工程施工</t>
  </si>
  <si>
    <t>混凝土与砌体结构工程施工</t>
  </si>
  <si>
    <t>建筑结构施工图识读</t>
  </si>
  <si>
    <t>装饰工程施工</t>
  </si>
  <si>
    <t>建筑工程测量</t>
  </si>
  <si>
    <t>建筑信息模型（BIM）</t>
  </si>
  <si>
    <t>给排水施工图识读</t>
  </si>
  <si>
    <t>防水工程施工</t>
  </si>
  <si>
    <t>招投标与合同管理</t>
  </si>
  <si>
    <t>建筑电气施工图识读</t>
  </si>
  <si>
    <t>建筑设备安装</t>
  </si>
  <si>
    <t>建筑工程质量管理</t>
  </si>
  <si>
    <t>建筑工程安全管理</t>
  </si>
  <si>
    <t>装配式混凝土结构工程施工</t>
  </si>
  <si>
    <t>建筑工程施工组织与管理</t>
  </si>
  <si>
    <t>建设工程监理</t>
  </si>
  <si>
    <t>建筑工程法规</t>
  </si>
  <si>
    <t>建筑工程技术文件管理</t>
  </si>
  <si>
    <t>工程经济</t>
  </si>
  <si>
    <t>建筑节能</t>
  </si>
  <si>
    <t>综合实践课程</t>
  </si>
  <si>
    <t>军训与入学教育</t>
  </si>
  <si>
    <t>军事理论</t>
  </si>
  <si>
    <t>*2</t>
  </si>
  <si>
    <t>军事技能</t>
  </si>
  <si>
    <t>2周</t>
  </si>
  <si>
    <t>建筑施工图识读实训</t>
  </si>
  <si>
    <t xml:space="preserve">建筑施工详图识读实训 </t>
  </si>
  <si>
    <t>钢筋工工艺实训</t>
  </si>
  <si>
    <t>装饰工程质量检测实训</t>
  </si>
  <si>
    <t>砌筑工工艺实训</t>
  </si>
  <si>
    <t>建筑工程测量实训</t>
  </si>
  <si>
    <t>工程造价编制实训</t>
  </si>
  <si>
    <t>工程投标书编制实训</t>
  </si>
  <si>
    <t>钢结构节点测绘实训</t>
  </si>
  <si>
    <t>水电设备安装实训</t>
  </si>
  <si>
    <t>建筑工程计算机辅助应用实训</t>
  </si>
  <si>
    <t>工程技术文件管理实训</t>
  </si>
  <si>
    <t>顶岗实习1</t>
  </si>
  <si>
    <t>18周</t>
  </si>
  <si>
    <t>毕业综合训练</t>
  </si>
  <si>
    <t>4周</t>
  </si>
  <si>
    <t>顶岗实习2</t>
  </si>
  <si>
    <t>14周</t>
  </si>
  <si>
    <t>合计</t>
  </si>
  <si>
    <t>注：※表示网络课程形式；☆表示讲座形式；◇表示劳动周，具体学期不固定。</t>
  </si>
  <si>
    <t>形势与政策</t>
    <phoneticPr fontId="5" type="noConversion"/>
  </si>
  <si>
    <t>心理健康教育</t>
    <phoneticPr fontId="5" type="noConversion"/>
  </si>
  <si>
    <t>劳动专题教育</t>
    <phoneticPr fontId="5" type="noConversion"/>
  </si>
  <si>
    <t>B</t>
    <phoneticPr fontId="5" type="noConversion"/>
  </si>
  <si>
    <t>建筑工程计量与计价（土建）</t>
    <phoneticPr fontId="5" type="noConversion"/>
  </si>
  <si>
    <t>建筑工程计量与计价（电算）</t>
    <phoneticPr fontId="5" type="noConversion"/>
  </si>
  <si>
    <t>2021级建筑工程技术专业教学进程表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</si>
</sst>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_脇"/>
    <numFmt numFmtId="178" formatCode="0;_怊"/>
  </numFmts>
  <fonts count="6">
    <font>
      <sz val="11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sz val="8"/>
      <color indexed="8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4" fillId="2" borderId="0" xfId="2" applyFill="1"/>
    <xf numFmtId="0" fontId="2" fillId="3" borderId="4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177" fontId="2" fillId="5" borderId="6" xfId="2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2" fillId="4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4" borderId="0" xfId="2" applyFont="1" applyFill="1" applyBorder="1" applyAlignment="1">
      <alignment horizontal="center" vertical="center"/>
    </xf>
    <xf numFmtId="176" fontId="2" fillId="5" borderId="6" xfId="2" applyNumberFormat="1" applyFont="1" applyFill="1" applyBorder="1" applyAlignment="1">
      <alignment horizontal="center" vertical="center" wrapText="1"/>
    </xf>
    <xf numFmtId="178" fontId="2" fillId="5" borderId="6" xfId="2" applyNumberFormat="1" applyFont="1" applyFill="1" applyBorder="1" applyAlignment="1">
      <alignment horizontal="center" vertical="center" wrapText="1"/>
    </xf>
    <xf numFmtId="0" fontId="2" fillId="6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4" fillId="0" borderId="6" xfId="2" applyFill="1" applyBorder="1"/>
    <xf numFmtId="0" fontId="4" fillId="2" borderId="6" xfId="2" applyFill="1" applyBorder="1"/>
    <xf numFmtId="0" fontId="4" fillId="6" borderId="6" xfId="2" applyFill="1" applyBorder="1"/>
    <xf numFmtId="0" fontId="2" fillId="3" borderId="23" xfId="2" applyFont="1" applyFill="1" applyBorder="1" applyAlignment="1">
      <alignment horizontal="center" vertical="center" wrapText="1"/>
    </xf>
    <xf numFmtId="0" fontId="2" fillId="3" borderId="24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4" fillId="2" borderId="25" xfId="2" applyFill="1" applyBorder="1"/>
    <xf numFmtId="0" fontId="2" fillId="3" borderId="29" xfId="2" applyFont="1" applyFill="1" applyBorder="1" applyAlignment="1">
      <alignment horizontal="center" vertical="center" wrapText="1"/>
    </xf>
    <xf numFmtId="176" fontId="2" fillId="3" borderId="29" xfId="2" applyNumberFormat="1" applyFont="1" applyFill="1" applyBorder="1" applyAlignment="1">
      <alignment horizontal="center" vertical="center" wrapText="1"/>
    </xf>
    <xf numFmtId="0" fontId="2" fillId="3" borderId="30" xfId="2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/>
    </xf>
    <xf numFmtId="0" fontId="2" fillId="7" borderId="6" xfId="2" applyFont="1" applyFill="1" applyBorder="1" applyAlignment="1">
      <alignment horizontal="center" vertical="center" wrapText="1"/>
    </xf>
    <xf numFmtId="1" fontId="2" fillId="7" borderId="6" xfId="2" applyNumberFormat="1" applyFont="1" applyFill="1" applyBorder="1" applyAlignment="1">
      <alignment horizontal="center" vertical="center" wrapText="1"/>
    </xf>
    <xf numFmtId="0" fontId="2" fillId="7" borderId="25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2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23" xfId="2" applyFont="1" applyFill="1" applyBorder="1" applyAlignment="1">
      <alignment horizontal="center" vertical="center" wrapText="1"/>
    </xf>
    <xf numFmtId="0" fontId="2" fillId="3" borderId="26" xfId="2" applyFont="1" applyFill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2" fillId="3" borderId="28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9"/>
  <sheetViews>
    <sheetView tabSelected="1" zoomScale="110" zoomScaleNormal="110" workbookViewId="0">
      <selection activeCell="S21" sqref="S21"/>
    </sheetView>
  </sheetViews>
  <sheetFormatPr defaultColWidth="10" defaultRowHeight="13.5"/>
  <cols>
    <col min="1" max="1" width="4.125" style="1" customWidth="1"/>
    <col min="2" max="2" width="2.75" style="1" customWidth="1"/>
    <col min="3" max="3" width="28.375" style="1" customWidth="1"/>
    <col min="4" max="4" width="3.375" style="1" customWidth="1"/>
    <col min="5" max="5" width="5" style="1" customWidth="1"/>
    <col min="6" max="6" width="4.5" style="1" customWidth="1"/>
    <col min="7" max="19" width="4.875" style="1" customWidth="1"/>
    <col min="20" max="20" width="7.25" style="1" customWidth="1"/>
    <col min="21" max="21" width="6.625" style="1" customWidth="1"/>
    <col min="22" max="22" width="6.125" style="1" customWidth="1"/>
    <col min="23" max="23" width="6.75" style="1" customWidth="1"/>
    <col min="24" max="24" width="5.625" style="1" customWidth="1"/>
    <col min="25" max="16384" width="10" style="1"/>
  </cols>
  <sheetData>
    <row r="1" spans="1:19" ht="15.75" customHeight="1">
      <c r="A1" s="35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ht="12.75" customHeight="1">
      <c r="A2" s="45" t="s">
        <v>0</v>
      </c>
      <c r="B2" s="40" t="s">
        <v>1</v>
      </c>
      <c r="C2" s="40" t="s">
        <v>2</v>
      </c>
      <c r="D2" s="53" t="s">
        <v>3</v>
      </c>
      <c r="E2" s="55" t="s">
        <v>4</v>
      </c>
      <c r="F2" s="57" t="s">
        <v>5</v>
      </c>
      <c r="G2" s="38" t="s">
        <v>6</v>
      </c>
      <c r="H2" s="38"/>
      <c r="I2" s="39"/>
      <c r="J2" s="40" t="s">
        <v>7</v>
      </c>
      <c r="K2" s="40"/>
      <c r="L2" s="40"/>
      <c r="M2" s="40"/>
      <c r="N2" s="40"/>
      <c r="O2" s="40"/>
      <c r="P2" s="40"/>
      <c r="Q2" s="40"/>
      <c r="R2" s="40"/>
      <c r="S2" s="41"/>
    </row>
    <row r="3" spans="1:19" ht="15" customHeight="1">
      <c r="A3" s="45"/>
      <c r="B3" s="40"/>
      <c r="C3" s="40"/>
      <c r="D3" s="53"/>
      <c r="E3" s="55"/>
      <c r="F3" s="57"/>
      <c r="G3" s="39" t="s">
        <v>8</v>
      </c>
      <c r="H3" s="33" t="s">
        <v>9</v>
      </c>
      <c r="I3" s="33" t="s">
        <v>10</v>
      </c>
      <c r="J3" s="2">
        <v>18</v>
      </c>
      <c r="K3" s="2">
        <v>17</v>
      </c>
      <c r="L3" s="2">
        <v>17</v>
      </c>
      <c r="M3" s="2">
        <v>16</v>
      </c>
      <c r="N3" s="2">
        <v>16</v>
      </c>
      <c r="O3" s="2">
        <v>15</v>
      </c>
      <c r="P3" s="2">
        <v>14</v>
      </c>
      <c r="Q3" s="2">
        <v>16</v>
      </c>
      <c r="R3" s="2">
        <v>18</v>
      </c>
      <c r="S3" s="22">
        <v>18</v>
      </c>
    </row>
    <row r="4" spans="1:19" ht="13.5" customHeight="1">
      <c r="A4" s="45"/>
      <c r="B4" s="33"/>
      <c r="C4" s="33"/>
      <c r="D4" s="54"/>
      <c r="E4" s="56"/>
      <c r="F4" s="57"/>
      <c r="G4" s="58"/>
      <c r="H4" s="34"/>
      <c r="I4" s="34"/>
      <c r="J4" s="3">
        <v>1</v>
      </c>
      <c r="K4" s="3">
        <v>2</v>
      </c>
      <c r="L4" s="3">
        <v>3</v>
      </c>
      <c r="M4" s="3">
        <v>4</v>
      </c>
      <c r="N4" s="3">
        <v>5</v>
      </c>
      <c r="O4" s="3">
        <v>6</v>
      </c>
      <c r="P4" s="3">
        <v>7</v>
      </c>
      <c r="Q4" s="3">
        <v>8</v>
      </c>
      <c r="R4" s="3">
        <v>9</v>
      </c>
      <c r="S4" s="23">
        <v>10</v>
      </c>
    </row>
    <row r="5" spans="1:19" ht="13.9" customHeight="1">
      <c r="A5" s="46" t="s">
        <v>11</v>
      </c>
      <c r="B5" s="4">
        <v>1</v>
      </c>
      <c r="C5" s="5" t="s">
        <v>12</v>
      </c>
      <c r="D5" s="4" t="s">
        <v>13</v>
      </c>
      <c r="E5" s="6">
        <f>G5/18</f>
        <v>2</v>
      </c>
      <c r="F5" s="4" t="s">
        <v>14</v>
      </c>
      <c r="G5" s="7">
        <f t="shared" ref="G5:G16" si="0">J5*$J$3+K5*$K$3+L5*$L$3+M5*$M$3+N5*$N$3+O5*$O$3+P5*$P$3+Q5*$Q$3</f>
        <v>36</v>
      </c>
      <c r="H5" s="7">
        <f>G5</f>
        <v>36</v>
      </c>
      <c r="I5" s="7">
        <v>0</v>
      </c>
      <c r="J5" s="4">
        <v>2</v>
      </c>
      <c r="K5" s="4"/>
      <c r="L5" s="17"/>
      <c r="M5" s="17"/>
      <c r="N5" s="4"/>
      <c r="O5" s="4"/>
      <c r="P5" s="17"/>
      <c r="Q5" s="17"/>
      <c r="R5" s="4"/>
      <c r="S5" s="24"/>
    </row>
    <row r="6" spans="1:19" ht="13.9" customHeight="1">
      <c r="A6" s="47"/>
      <c r="B6" s="4">
        <v>2</v>
      </c>
      <c r="C6" s="5" t="s">
        <v>15</v>
      </c>
      <c r="D6" s="4" t="s">
        <v>13</v>
      </c>
      <c r="E6" s="6">
        <f t="shared" ref="E6:E20" si="1">G6/18</f>
        <v>1.8888888888888888</v>
      </c>
      <c r="F6" s="4" t="s">
        <v>16</v>
      </c>
      <c r="G6" s="7">
        <f t="shared" si="0"/>
        <v>34</v>
      </c>
      <c r="H6" s="8">
        <f t="shared" ref="H6:H8" si="2">G6-I6</f>
        <v>23.8</v>
      </c>
      <c r="I6" s="8">
        <f t="shared" ref="I6:I8" si="3">G6*0.3</f>
        <v>10.199999999999999</v>
      </c>
      <c r="J6" s="4"/>
      <c r="K6" s="4">
        <v>2</v>
      </c>
      <c r="L6" s="17"/>
      <c r="M6" s="17"/>
      <c r="N6" s="4"/>
      <c r="O6" s="4"/>
      <c r="P6" s="17"/>
      <c r="Q6" s="17"/>
      <c r="R6" s="4"/>
      <c r="S6" s="24"/>
    </row>
    <row r="7" spans="1:19" ht="13.9" customHeight="1">
      <c r="A7" s="47"/>
      <c r="B7" s="4">
        <v>3</v>
      </c>
      <c r="C7" s="5" t="s">
        <v>17</v>
      </c>
      <c r="D7" s="4" t="s">
        <v>13</v>
      </c>
      <c r="E7" s="6">
        <f t="shared" si="1"/>
        <v>1.8888888888888888</v>
      </c>
      <c r="F7" s="4" t="s">
        <v>16</v>
      </c>
      <c r="G7" s="7">
        <f t="shared" si="0"/>
        <v>34</v>
      </c>
      <c r="H7" s="8">
        <f t="shared" si="2"/>
        <v>23.8</v>
      </c>
      <c r="I7" s="8">
        <f t="shared" si="3"/>
        <v>10.199999999999999</v>
      </c>
      <c r="J7" s="4"/>
      <c r="K7" s="4"/>
      <c r="L7" s="17">
        <v>2</v>
      </c>
      <c r="M7" s="17"/>
      <c r="N7" s="4"/>
      <c r="O7" s="4"/>
      <c r="P7" s="17"/>
      <c r="Q7" s="17"/>
      <c r="R7" s="4"/>
      <c r="S7" s="24"/>
    </row>
    <row r="8" spans="1:19" ht="13.9" customHeight="1">
      <c r="A8" s="47"/>
      <c r="B8" s="4">
        <v>4</v>
      </c>
      <c r="C8" s="5" t="s">
        <v>18</v>
      </c>
      <c r="D8" s="4" t="s">
        <v>13</v>
      </c>
      <c r="E8" s="6">
        <f t="shared" si="1"/>
        <v>1.7777777777777777</v>
      </c>
      <c r="F8" s="4" t="s">
        <v>16</v>
      </c>
      <c r="G8" s="7">
        <f t="shared" si="0"/>
        <v>32</v>
      </c>
      <c r="H8" s="8">
        <f t="shared" si="2"/>
        <v>22.4</v>
      </c>
      <c r="I8" s="8">
        <f t="shared" si="3"/>
        <v>9.6</v>
      </c>
      <c r="J8" s="4"/>
      <c r="K8" s="4"/>
      <c r="L8" s="17"/>
      <c r="M8" s="17">
        <v>2</v>
      </c>
      <c r="N8" s="4"/>
      <c r="O8" s="4"/>
      <c r="P8" s="17"/>
      <c r="Q8" s="17"/>
      <c r="R8" s="4"/>
      <c r="S8" s="24"/>
    </row>
    <row r="9" spans="1:19" ht="13.9" customHeight="1">
      <c r="A9" s="47"/>
      <c r="B9" s="4">
        <v>5</v>
      </c>
      <c r="C9" s="5" t="s">
        <v>19</v>
      </c>
      <c r="D9" s="4" t="s">
        <v>13</v>
      </c>
      <c r="E9" s="6">
        <f t="shared" si="1"/>
        <v>3.8888888888888888</v>
      </c>
      <c r="F9" s="4" t="s">
        <v>14</v>
      </c>
      <c r="G9" s="7">
        <f t="shared" si="0"/>
        <v>70</v>
      </c>
      <c r="H9" s="7">
        <f t="shared" ref="H9:H12" si="4">G9</f>
        <v>70</v>
      </c>
      <c r="I9" s="7">
        <v>0</v>
      </c>
      <c r="J9" s="4">
        <v>2</v>
      </c>
      <c r="K9" s="4">
        <v>2</v>
      </c>
      <c r="L9" s="17"/>
      <c r="M9" s="17"/>
      <c r="N9" s="4"/>
      <c r="O9" s="4"/>
      <c r="P9" s="17"/>
      <c r="Q9" s="17"/>
      <c r="R9" s="4"/>
      <c r="S9" s="24"/>
    </row>
    <row r="10" spans="1:19" ht="13.9" customHeight="1">
      <c r="A10" s="47"/>
      <c r="B10" s="4">
        <v>6</v>
      </c>
      <c r="C10" s="5" t="s">
        <v>20</v>
      </c>
      <c r="D10" s="4" t="s">
        <v>21</v>
      </c>
      <c r="E10" s="6">
        <v>13</v>
      </c>
      <c r="F10" s="4" t="s">
        <v>14</v>
      </c>
      <c r="G10" s="7">
        <f t="shared" si="0"/>
        <v>225</v>
      </c>
      <c r="H10" s="7">
        <f t="shared" si="4"/>
        <v>225</v>
      </c>
      <c r="I10" s="7">
        <v>0</v>
      </c>
      <c r="J10" s="4">
        <v>4</v>
      </c>
      <c r="K10" s="4">
        <v>5</v>
      </c>
      <c r="L10" s="17">
        <v>4</v>
      </c>
      <c r="M10" s="17"/>
      <c r="N10" s="4"/>
      <c r="O10" s="4"/>
      <c r="P10" s="17"/>
      <c r="Q10" s="17"/>
      <c r="R10" s="4"/>
      <c r="S10" s="24"/>
    </row>
    <row r="11" spans="1:19" ht="13.9" customHeight="1">
      <c r="A11" s="47"/>
      <c r="B11" s="4">
        <v>7</v>
      </c>
      <c r="C11" s="5" t="s">
        <v>22</v>
      </c>
      <c r="D11" s="4" t="s">
        <v>21</v>
      </c>
      <c r="E11" s="6">
        <v>13</v>
      </c>
      <c r="F11" s="4" t="s">
        <v>14</v>
      </c>
      <c r="G11" s="7">
        <f t="shared" si="0"/>
        <v>225</v>
      </c>
      <c r="H11" s="7">
        <f t="shared" si="4"/>
        <v>225</v>
      </c>
      <c r="I11" s="7">
        <v>0</v>
      </c>
      <c r="J11" s="4">
        <v>4</v>
      </c>
      <c r="K11" s="4">
        <v>5</v>
      </c>
      <c r="L11" s="17">
        <v>4</v>
      </c>
      <c r="M11" s="17"/>
      <c r="N11" s="4"/>
      <c r="O11" s="4"/>
      <c r="P11" s="17"/>
      <c r="Q11" s="17"/>
      <c r="R11" s="4"/>
      <c r="S11" s="24"/>
    </row>
    <row r="12" spans="1:19" ht="13.9" customHeight="1">
      <c r="A12" s="47"/>
      <c r="B12" s="4">
        <v>8</v>
      </c>
      <c r="C12" s="5" t="s">
        <v>23</v>
      </c>
      <c r="D12" s="4" t="s">
        <v>21</v>
      </c>
      <c r="E12" s="6">
        <v>13</v>
      </c>
      <c r="F12" s="4" t="s">
        <v>14</v>
      </c>
      <c r="G12" s="7">
        <f t="shared" si="0"/>
        <v>225</v>
      </c>
      <c r="H12" s="7">
        <f t="shared" si="4"/>
        <v>225</v>
      </c>
      <c r="I12" s="7">
        <v>0</v>
      </c>
      <c r="J12" s="4">
        <v>4</v>
      </c>
      <c r="K12" s="4">
        <v>5</v>
      </c>
      <c r="L12" s="17">
        <v>4</v>
      </c>
      <c r="M12" s="17"/>
      <c r="N12" s="4"/>
      <c r="O12" s="4"/>
      <c r="P12" s="17"/>
      <c r="Q12" s="17"/>
      <c r="R12" s="4"/>
      <c r="S12" s="24"/>
    </row>
    <row r="13" spans="1:19" ht="13.9" customHeight="1">
      <c r="A13" s="47"/>
      <c r="B13" s="4">
        <v>9</v>
      </c>
      <c r="C13" s="5" t="s">
        <v>24</v>
      </c>
      <c r="D13" s="4" t="s">
        <v>13</v>
      </c>
      <c r="E13" s="6">
        <f t="shared" si="1"/>
        <v>5.8888888888888893</v>
      </c>
      <c r="F13" s="4" t="s">
        <v>16</v>
      </c>
      <c r="G13" s="7">
        <f t="shared" si="0"/>
        <v>106</v>
      </c>
      <c r="H13" s="8">
        <f t="shared" ref="H13:H16" si="5">G13-I13</f>
        <v>76</v>
      </c>
      <c r="I13" s="8">
        <v>30</v>
      </c>
      <c r="J13" s="4">
        <v>4</v>
      </c>
      <c r="K13" s="4">
        <v>2</v>
      </c>
      <c r="L13" s="17"/>
      <c r="M13" s="17"/>
      <c r="N13" s="4"/>
      <c r="O13" s="4"/>
      <c r="P13" s="17"/>
      <c r="Q13" s="17"/>
      <c r="R13" s="4"/>
      <c r="S13" s="24"/>
    </row>
    <row r="14" spans="1:19" ht="13.9" customHeight="1">
      <c r="A14" s="47"/>
      <c r="B14" s="4">
        <v>10</v>
      </c>
      <c r="C14" s="5" t="s">
        <v>25</v>
      </c>
      <c r="D14" s="4" t="s">
        <v>13</v>
      </c>
      <c r="E14" s="6">
        <v>12</v>
      </c>
      <c r="F14" s="4" t="s">
        <v>16</v>
      </c>
      <c r="G14" s="7">
        <f t="shared" si="0"/>
        <v>198</v>
      </c>
      <c r="H14" s="8">
        <f t="shared" si="5"/>
        <v>138.6</v>
      </c>
      <c r="I14" s="8">
        <f t="shared" ref="I14:I16" si="6">G14*0.3</f>
        <v>59.4</v>
      </c>
      <c r="J14" s="4">
        <v>2</v>
      </c>
      <c r="K14" s="4">
        <v>2</v>
      </c>
      <c r="L14" s="17">
        <v>2</v>
      </c>
      <c r="M14" s="17">
        <v>2</v>
      </c>
      <c r="N14" s="4">
        <v>2</v>
      </c>
      <c r="O14" s="4">
        <v>2</v>
      </c>
      <c r="P14" s="17"/>
      <c r="Q14" s="17"/>
      <c r="R14" s="4"/>
      <c r="S14" s="24"/>
    </row>
    <row r="15" spans="1:19" ht="13.9" customHeight="1">
      <c r="A15" s="47"/>
      <c r="B15" s="4">
        <v>11</v>
      </c>
      <c r="C15" s="29" t="s">
        <v>26</v>
      </c>
      <c r="D15" s="4" t="s">
        <v>13</v>
      </c>
      <c r="E15" s="6">
        <f t="shared" si="1"/>
        <v>1.7777777777777777</v>
      </c>
      <c r="F15" s="4" t="s">
        <v>16</v>
      </c>
      <c r="G15" s="7">
        <f t="shared" si="0"/>
        <v>32</v>
      </c>
      <c r="H15" s="8">
        <f t="shared" si="5"/>
        <v>22.4</v>
      </c>
      <c r="I15" s="8">
        <f t="shared" si="6"/>
        <v>9.6</v>
      </c>
      <c r="J15" s="4"/>
      <c r="K15" s="4"/>
      <c r="L15" s="17"/>
      <c r="M15" s="17">
        <v>2</v>
      </c>
      <c r="N15" s="4"/>
      <c r="O15" s="4"/>
      <c r="P15" s="17"/>
      <c r="Q15" s="17"/>
      <c r="R15" s="4"/>
      <c r="S15" s="24"/>
    </row>
    <row r="16" spans="1:19" ht="13.9" customHeight="1">
      <c r="A16" s="47"/>
      <c r="B16" s="4">
        <v>12</v>
      </c>
      <c r="C16" s="5" t="s">
        <v>27</v>
      </c>
      <c r="D16" s="4" t="s">
        <v>13</v>
      </c>
      <c r="E16" s="6">
        <f t="shared" si="1"/>
        <v>3</v>
      </c>
      <c r="F16" s="4" t="s">
        <v>16</v>
      </c>
      <c r="G16" s="7">
        <f t="shared" si="0"/>
        <v>54</v>
      </c>
      <c r="H16" s="8">
        <f t="shared" si="5"/>
        <v>37.799999999999997</v>
      </c>
      <c r="I16" s="8">
        <f t="shared" si="6"/>
        <v>16.2</v>
      </c>
      <c r="J16" s="4">
        <v>3</v>
      </c>
      <c r="K16" s="4"/>
      <c r="L16" s="17"/>
      <c r="M16" s="17"/>
      <c r="N16" s="4"/>
      <c r="O16" s="4"/>
      <c r="P16" s="17"/>
      <c r="Q16" s="17"/>
      <c r="R16" s="4"/>
      <c r="S16" s="24"/>
    </row>
    <row r="17" spans="1:19" ht="13.9" customHeight="1">
      <c r="A17" s="47"/>
      <c r="B17" s="4">
        <v>13</v>
      </c>
      <c r="C17" s="5" t="s">
        <v>28</v>
      </c>
      <c r="D17" s="4" t="s">
        <v>13</v>
      </c>
      <c r="E17" s="6">
        <f t="shared" si="1"/>
        <v>0.88888888888888884</v>
      </c>
      <c r="F17" s="9" t="s">
        <v>29</v>
      </c>
      <c r="G17" s="7">
        <v>16</v>
      </c>
      <c r="H17" s="7">
        <v>0</v>
      </c>
      <c r="I17" s="7">
        <f>G17</f>
        <v>16</v>
      </c>
      <c r="J17" s="4"/>
      <c r="K17" s="4"/>
      <c r="L17" s="17"/>
      <c r="M17" s="17"/>
      <c r="N17" s="4"/>
      <c r="O17" s="4"/>
      <c r="P17" s="17" t="s">
        <v>30</v>
      </c>
      <c r="Q17" s="17"/>
      <c r="R17" s="4"/>
      <c r="S17" s="24"/>
    </row>
    <row r="18" spans="1:19" ht="13.9" customHeight="1">
      <c r="A18" s="47"/>
      <c r="B18" s="4">
        <v>14</v>
      </c>
      <c r="C18" s="5" t="s">
        <v>97</v>
      </c>
      <c r="D18" s="4" t="s">
        <v>13</v>
      </c>
      <c r="E18" s="6">
        <f t="shared" si="1"/>
        <v>0.88888888888888884</v>
      </c>
      <c r="F18" s="4" t="s">
        <v>14</v>
      </c>
      <c r="G18" s="7">
        <v>16</v>
      </c>
      <c r="H18" s="7">
        <f t="shared" ref="H18:H20" si="7">G18</f>
        <v>16</v>
      </c>
      <c r="I18" s="7">
        <v>1</v>
      </c>
      <c r="J18" s="4"/>
      <c r="K18" s="4"/>
      <c r="L18" s="17"/>
      <c r="M18" s="17"/>
      <c r="N18" s="4"/>
      <c r="O18" s="4"/>
      <c r="P18" s="17"/>
      <c r="Q18" s="17"/>
      <c r="R18" s="4">
        <v>1</v>
      </c>
      <c r="S18" s="24"/>
    </row>
    <row r="19" spans="1:19" ht="13.9" customHeight="1">
      <c r="A19" s="47"/>
      <c r="B19" s="4">
        <v>15</v>
      </c>
      <c r="C19" s="5" t="s">
        <v>31</v>
      </c>
      <c r="D19" s="4" t="s">
        <v>13</v>
      </c>
      <c r="E19" s="6">
        <f t="shared" si="1"/>
        <v>2.5</v>
      </c>
      <c r="F19" s="4" t="s">
        <v>14</v>
      </c>
      <c r="G19" s="7">
        <f t="shared" ref="G19:G25" si="8">J19*$J$3+K19*$K$3+L19*$L$3+M19*$M$3+N19*$N$3+O19*$O$3+P19*$P$3+Q19*$Q$3</f>
        <v>45</v>
      </c>
      <c r="H19" s="7">
        <f t="shared" si="7"/>
        <v>45</v>
      </c>
      <c r="I19" s="7">
        <v>0</v>
      </c>
      <c r="J19" s="4"/>
      <c r="K19" s="4"/>
      <c r="L19" s="17"/>
      <c r="M19" s="17"/>
      <c r="N19" s="4"/>
      <c r="O19" s="4">
        <v>3</v>
      </c>
      <c r="P19" s="17"/>
      <c r="Q19" s="17"/>
      <c r="R19" s="4"/>
      <c r="S19" s="24"/>
    </row>
    <row r="20" spans="1:19" ht="15.95" customHeight="1">
      <c r="A20" s="47"/>
      <c r="B20" s="4">
        <v>16</v>
      </c>
      <c r="C20" s="10" t="s">
        <v>32</v>
      </c>
      <c r="D20" s="4" t="s">
        <v>21</v>
      </c>
      <c r="E20" s="6">
        <f t="shared" si="1"/>
        <v>2.3333333333333335</v>
      </c>
      <c r="F20" s="4" t="s">
        <v>14</v>
      </c>
      <c r="G20" s="7">
        <f t="shared" si="8"/>
        <v>42</v>
      </c>
      <c r="H20" s="7">
        <f t="shared" si="7"/>
        <v>42</v>
      </c>
      <c r="I20" s="7">
        <v>0</v>
      </c>
      <c r="J20" s="4"/>
      <c r="K20" s="4"/>
      <c r="L20" s="17"/>
      <c r="M20" s="17"/>
      <c r="N20" s="4"/>
      <c r="O20" s="4"/>
      <c r="P20" s="17">
        <v>3</v>
      </c>
      <c r="Q20" s="17"/>
      <c r="R20" s="4"/>
      <c r="S20" s="24"/>
    </row>
    <row r="21" spans="1:19" ht="15.95" customHeight="1">
      <c r="A21" s="47"/>
      <c r="B21" s="4">
        <v>17</v>
      </c>
      <c r="C21" s="10" t="s">
        <v>33</v>
      </c>
      <c r="D21" s="4" t="s">
        <v>13</v>
      </c>
      <c r="E21" s="6">
        <v>4</v>
      </c>
      <c r="F21" s="4" t="s">
        <v>16</v>
      </c>
      <c r="G21" s="7">
        <f t="shared" si="8"/>
        <v>32</v>
      </c>
      <c r="H21" s="7">
        <f>G21-I21</f>
        <v>20</v>
      </c>
      <c r="I21" s="7">
        <v>12</v>
      </c>
      <c r="J21" s="4"/>
      <c r="K21" s="4"/>
      <c r="L21" s="17"/>
      <c r="M21" s="17">
        <v>2</v>
      </c>
      <c r="N21" s="4"/>
      <c r="O21" s="4"/>
      <c r="P21" s="17"/>
      <c r="Q21" s="17"/>
      <c r="R21" s="4"/>
      <c r="S21" s="24"/>
    </row>
    <row r="22" spans="1:19" ht="14.25" customHeight="1">
      <c r="A22" s="47"/>
      <c r="B22" s="4">
        <v>18</v>
      </c>
      <c r="C22" s="5" t="s">
        <v>34</v>
      </c>
      <c r="D22" s="4" t="s">
        <v>21</v>
      </c>
      <c r="E22" s="6">
        <f>G22/18</f>
        <v>3.5555555555555554</v>
      </c>
      <c r="F22" s="4" t="s">
        <v>14</v>
      </c>
      <c r="G22" s="7">
        <f t="shared" si="8"/>
        <v>64</v>
      </c>
      <c r="H22" s="8">
        <f>G22-I22</f>
        <v>64</v>
      </c>
      <c r="I22" s="8">
        <v>0</v>
      </c>
      <c r="J22" s="4"/>
      <c r="K22" s="4"/>
      <c r="L22" s="17"/>
      <c r="M22" s="17">
        <v>4</v>
      </c>
      <c r="N22" s="4"/>
      <c r="O22" s="4"/>
      <c r="P22" s="17"/>
      <c r="Q22" s="17"/>
      <c r="R22" s="4"/>
      <c r="S22" s="24"/>
    </row>
    <row r="23" spans="1:19" ht="13.9" customHeight="1">
      <c r="A23" s="47"/>
      <c r="B23" s="4">
        <v>19</v>
      </c>
      <c r="C23" s="5" t="s">
        <v>35</v>
      </c>
      <c r="D23" s="4" t="s">
        <v>21</v>
      </c>
      <c r="E23" s="6">
        <f>G23/18</f>
        <v>11.888888888888889</v>
      </c>
      <c r="F23" s="4" t="s">
        <v>14</v>
      </c>
      <c r="G23" s="7">
        <f t="shared" si="8"/>
        <v>214</v>
      </c>
      <c r="H23" s="7">
        <f>G23</f>
        <v>214</v>
      </c>
      <c r="I23" s="7">
        <v>0</v>
      </c>
      <c r="J23" s="4"/>
      <c r="K23" s="4"/>
      <c r="L23" s="17"/>
      <c r="M23" s="17"/>
      <c r="N23" s="4">
        <v>4</v>
      </c>
      <c r="O23" s="4">
        <v>2</v>
      </c>
      <c r="P23" s="17">
        <v>4</v>
      </c>
      <c r="Q23" s="17">
        <v>4</v>
      </c>
      <c r="R23" s="4"/>
      <c r="S23" s="24"/>
    </row>
    <row r="24" spans="1:19" ht="13.9" customHeight="1">
      <c r="A24" s="47"/>
      <c r="B24" s="4">
        <v>20</v>
      </c>
      <c r="C24" s="5" t="s">
        <v>36</v>
      </c>
      <c r="D24" s="4" t="s">
        <v>13</v>
      </c>
      <c r="E24" s="6">
        <f>G24/18</f>
        <v>1.6666666666666667</v>
      </c>
      <c r="F24" s="4" t="s">
        <v>16</v>
      </c>
      <c r="G24" s="7">
        <f t="shared" si="8"/>
        <v>30</v>
      </c>
      <c r="H24" s="7">
        <v>6</v>
      </c>
      <c r="I24" s="7">
        <f>G24-H24</f>
        <v>24</v>
      </c>
      <c r="J24" s="4"/>
      <c r="K24" s="4"/>
      <c r="L24" s="17"/>
      <c r="M24" s="17"/>
      <c r="N24" s="4"/>
      <c r="O24" s="4"/>
      <c r="P24" s="17">
        <v>1</v>
      </c>
      <c r="Q24" s="17">
        <v>1</v>
      </c>
      <c r="R24" s="4"/>
      <c r="S24" s="24"/>
    </row>
    <row r="25" spans="1:19" ht="13.9" customHeight="1">
      <c r="A25" s="47"/>
      <c r="B25" s="4">
        <v>21</v>
      </c>
      <c r="C25" s="5" t="s">
        <v>37</v>
      </c>
      <c r="D25" s="4" t="s">
        <v>13</v>
      </c>
      <c r="E25" s="6">
        <v>4</v>
      </c>
      <c r="F25" s="4" t="s">
        <v>16</v>
      </c>
      <c r="G25" s="7">
        <f t="shared" si="8"/>
        <v>60</v>
      </c>
      <c r="H25" s="7">
        <v>6</v>
      </c>
      <c r="I25" s="7">
        <f t="shared" ref="I25:I27" si="9">G25-H25</f>
        <v>54</v>
      </c>
      <c r="J25" s="4"/>
      <c r="K25" s="4"/>
      <c r="L25" s="17"/>
      <c r="M25" s="17"/>
      <c r="N25" s="4"/>
      <c r="O25" s="4">
        <v>4</v>
      </c>
      <c r="P25" s="17"/>
      <c r="Q25" s="17"/>
      <c r="R25" s="4"/>
      <c r="S25" s="24"/>
    </row>
    <row r="26" spans="1:19" ht="13.9" customHeight="1">
      <c r="A26" s="47"/>
      <c r="B26" s="4">
        <v>22</v>
      </c>
      <c r="C26" s="5" t="s">
        <v>38</v>
      </c>
      <c r="D26" s="4" t="s">
        <v>13</v>
      </c>
      <c r="E26" s="6">
        <f>G26/18</f>
        <v>1.3333333333333333</v>
      </c>
      <c r="F26" s="4" t="s">
        <v>16</v>
      </c>
      <c r="G26" s="7">
        <v>24</v>
      </c>
      <c r="H26" s="7">
        <v>8</v>
      </c>
      <c r="I26" s="7">
        <f t="shared" si="9"/>
        <v>16</v>
      </c>
      <c r="J26" s="4"/>
      <c r="K26" s="4"/>
      <c r="L26" s="17"/>
      <c r="M26" s="17"/>
      <c r="N26" s="4"/>
      <c r="O26" s="4"/>
      <c r="P26" s="17">
        <v>4</v>
      </c>
      <c r="Q26" s="17"/>
      <c r="R26" s="4"/>
      <c r="S26" s="24"/>
    </row>
    <row r="27" spans="1:19" ht="13.9" customHeight="1">
      <c r="A27" s="47"/>
      <c r="B27" s="4">
        <v>23</v>
      </c>
      <c r="C27" s="5" t="s">
        <v>98</v>
      </c>
      <c r="D27" s="4" t="s">
        <v>13</v>
      </c>
      <c r="E27" s="6">
        <f>G27/18</f>
        <v>1.5555555555555556</v>
      </c>
      <c r="F27" s="4" t="s">
        <v>16</v>
      </c>
      <c r="G27" s="7">
        <f>J27*$J$3+K27*$K$3+L27*$L$3+M27*$M$3+N27*$N$3+O27*$O$3+P27*$P$3+Q27*$Q$3</f>
        <v>28</v>
      </c>
      <c r="H27" s="7">
        <f>G27*50%</f>
        <v>14</v>
      </c>
      <c r="I27" s="7">
        <f t="shared" si="9"/>
        <v>14</v>
      </c>
      <c r="J27" s="4"/>
      <c r="K27" s="4"/>
      <c r="L27" s="17"/>
      <c r="M27" s="17"/>
      <c r="N27" s="4"/>
      <c r="O27" s="4"/>
      <c r="P27" s="17">
        <v>2</v>
      </c>
      <c r="Q27" s="17"/>
      <c r="R27" s="4"/>
      <c r="S27" s="24"/>
    </row>
    <row r="28" spans="1:19" ht="13.9" customHeight="1">
      <c r="A28" s="47"/>
      <c r="B28" s="4">
        <v>24</v>
      </c>
      <c r="C28" s="5" t="s">
        <v>99</v>
      </c>
      <c r="D28" s="4" t="s">
        <v>13</v>
      </c>
      <c r="E28" s="6">
        <v>2</v>
      </c>
      <c r="F28" s="4" t="s">
        <v>100</v>
      </c>
      <c r="G28" s="7">
        <v>28</v>
      </c>
      <c r="H28" s="7">
        <v>14</v>
      </c>
      <c r="I28" s="7">
        <v>14</v>
      </c>
      <c r="J28" s="4"/>
      <c r="K28" s="4"/>
      <c r="L28" s="17"/>
      <c r="M28" s="17"/>
      <c r="N28" s="4"/>
      <c r="O28" s="4"/>
      <c r="P28" s="17"/>
      <c r="Q28" s="17"/>
      <c r="R28" s="4">
        <v>2</v>
      </c>
      <c r="S28" s="24"/>
    </row>
    <row r="29" spans="1:19" ht="13.9" customHeight="1">
      <c r="A29" s="47"/>
      <c r="B29" s="4">
        <v>25</v>
      </c>
      <c r="C29" s="5" t="s">
        <v>39</v>
      </c>
      <c r="D29" s="4" t="s">
        <v>13</v>
      </c>
      <c r="E29" s="6">
        <f>G29/18</f>
        <v>0.88888888888888884</v>
      </c>
      <c r="F29" s="4" t="s">
        <v>16</v>
      </c>
      <c r="G29" s="7">
        <v>16</v>
      </c>
      <c r="H29" s="7">
        <f>G29</f>
        <v>16</v>
      </c>
      <c r="I29" s="7">
        <v>0</v>
      </c>
      <c r="J29" s="4"/>
      <c r="K29" s="18"/>
      <c r="L29" s="17"/>
      <c r="M29" s="17"/>
      <c r="N29" s="18"/>
      <c r="O29" s="4"/>
      <c r="P29" s="17"/>
      <c r="Q29" s="17">
        <v>1</v>
      </c>
      <c r="R29" s="4"/>
      <c r="S29" s="24"/>
    </row>
    <row r="30" spans="1:19" ht="13.9" customHeight="1">
      <c r="A30" s="48" t="s">
        <v>40</v>
      </c>
      <c r="B30" s="4">
        <v>26</v>
      </c>
      <c r="C30" s="11" t="s">
        <v>41</v>
      </c>
      <c r="D30" s="12" t="s">
        <v>13</v>
      </c>
      <c r="E30" s="13">
        <v>0.5</v>
      </c>
      <c r="F30" s="9" t="s">
        <v>29</v>
      </c>
      <c r="G30" s="7">
        <v>8</v>
      </c>
      <c r="H30" s="7">
        <v>0</v>
      </c>
      <c r="I30" s="7">
        <f>G30</f>
        <v>8</v>
      </c>
      <c r="J30" s="4"/>
      <c r="K30" s="18"/>
      <c r="L30" s="17"/>
      <c r="M30" s="17"/>
      <c r="N30" s="19"/>
      <c r="O30" s="20"/>
      <c r="P30" s="17" t="s">
        <v>42</v>
      </c>
      <c r="Q30" s="17"/>
      <c r="R30" s="4"/>
      <c r="S30" s="24"/>
    </row>
    <row r="31" spans="1:19" ht="13.9" customHeight="1">
      <c r="A31" s="49"/>
      <c r="B31" s="4">
        <v>27</v>
      </c>
      <c r="C31" s="5" t="s">
        <v>43</v>
      </c>
      <c r="D31" s="4" t="s">
        <v>13</v>
      </c>
      <c r="E31" s="4">
        <v>1</v>
      </c>
      <c r="F31" s="4" t="s">
        <v>14</v>
      </c>
      <c r="G31" s="7">
        <v>16</v>
      </c>
      <c r="H31" s="7">
        <f>G31</f>
        <v>16</v>
      </c>
      <c r="I31" s="7">
        <v>0</v>
      </c>
      <c r="J31" s="4"/>
      <c r="K31" s="18"/>
      <c r="L31" s="17"/>
      <c r="M31" s="17"/>
      <c r="N31" s="18"/>
      <c r="O31" s="4"/>
      <c r="P31" s="17"/>
      <c r="Q31" s="17" t="s">
        <v>30</v>
      </c>
      <c r="R31" s="4"/>
      <c r="S31" s="24"/>
    </row>
    <row r="32" spans="1:19" ht="13.9" customHeight="1">
      <c r="A32" s="50"/>
      <c r="B32" s="4">
        <v>28</v>
      </c>
      <c r="C32" s="14" t="s">
        <v>44</v>
      </c>
      <c r="D32" s="12" t="s">
        <v>13</v>
      </c>
      <c r="E32" s="13">
        <v>0.5</v>
      </c>
      <c r="F32" s="9" t="s">
        <v>29</v>
      </c>
      <c r="G32" s="7">
        <v>8</v>
      </c>
      <c r="H32" s="7">
        <v>0</v>
      </c>
      <c r="I32" s="7">
        <f>G32</f>
        <v>8</v>
      </c>
      <c r="J32" s="4"/>
      <c r="K32" s="18"/>
      <c r="L32" s="17"/>
      <c r="M32" s="17"/>
      <c r="N32" s="19"/>
      <c r="O32" s="20"/>
      <c r="P32" s="17" t="s">
        <v>42</v>
      </c>
      <c r="Q32" s="17"/>
      <c r="R32" s="4"/>
      <c r="S32" s="24"/>
    </row>
    <row r="33" spans="1:19" ht="13.9" customHeight="1">
      <c r="A33" s="46" t="s">
        <v>45</v>
      </c>
      <c r="B33" s="4">
        <v>29</v>
      </c>
      <c r="C33" s="5" t="s">
        <v>46</v>
      </c>
      <c r="D33" s="4" t="s">
        <v>13</v>
      </c>
      <c r="E33" s="6">
        <f t="shared" ref="E33:E59" si="10">G33/18</f>
        <v>4</v>
      </c>
      <c r="F33" s="4" t="s">
        <v>16</v>
      </c>
      <c r="G33" s="7">
        <f t="shared" ref="G33:G59" si="11">J33*$J$3+K33*$K$3+L33*$L$3+M33*$M$3+N33*$N$3+O33*$O$3+P33*$P$3+Q33*$Q$3</f>
        <v>72</v>
      </c>
      <c r="H33" s="7">
        <f>G33*50%</f>
        <v>36</v>
      </c>
      <c r="I33" s="7">
        <f>G33-H33</f>
        <v>36</v>
      </c>
      <c r="J33" s="4">
        <v>4</v>
      </c>
      <c r="K33" s="4"/>
      <c r="L33" s="17"/>
      <c r="M33" s="17"/>
      <c r="N33" s="20"/>
      <c r="O33" s="20"/>
      <c r="P33" s="17"/>
      <c r="Q33" s="17"/>
      <c r="R33" s="4"/>
      <c r="S33" s="24"/>
    </row>
    <row r="34" spans="1:19" ht="13.9" customHeight="1">
      <c r="A34" s="47"/>
      <c r="B34" s="4">
        <v>30</v>
      </c>
      <c r="C34" s="5" t="s">
        <v>47</v>
      </c>
      <c r="D34" s="4" t="s">
        <v>13</v>
      </c>
      <c r="E34" s="6">
        <f t="shared" si="10"/>
        <v>5.666666666666667</v>
      </c>
      <c r="F34" s="4" t="s">
        <v>16</v>
      </c>
      <c r="G34" s="7">
        <f t="shared" si="11"/>
        <v>102</v>
      </c>
      <c r="H34" s="7">
        <f t="shared" ref="H34:H38" si="12">G34*50%</f>
        <v>51</v>
      </c>
      <c r="I34" s="7">
        <f t="shared" ref="I34:I39" si="13">G34-H34</f>
        <v>51</v>
      </c>
      <c r="J34" s="4"/>
      <c r="K34" s="4">
        <v>6</v>
      </c>
      <c r="L34" s="17"/>
      <c r="M34" s="17"/>
      <c r="N34" s="20"/>
      <c r="O34" s="20"/>
      <c r="P34" s="17"/>
      <c r="Q34" s="17"/>
      <c r="R34" s="4"/>
      <c r="S34" s="24"/>
    </row>
    <row r="35" spans="1:19" ht="13.9" customHeight="1">
      <c r="A35" s="47"/>
      <c r="B35" s="4">
        <v>31</v>
      </c>
      <c r="C35" s="5" t="s">
        <v>48</v>
      </c>
      <c r="D35" s="4" t="s">
        <v>13</v>
      </c>
      <c r="E35" s="6">
        <f t="shared" si="10"/>
        <v>3.7777777777777777</v>
      </c>
      <c r="F35" s="4" t="s">
        <v>16</v>
      </c>
      <c r="G35" s="7">
        <f t="shared" si="11"/>
        <v>68</v>
      </c>
      <c r="H35" s="7">
        <f t="shared" si="12"/>
        <v>34</v>
      </c>
      <c r="I35" s="7">
        <f t="shared" si="13"/>
        <v>34</v>
      </c>
      <c r="J35" s="4"/>
      <c r="K35" s="4"/>
      <c r="L35" s="17">
        <v>4</v>
      </c>
      <c r="M35" s="17"/>
      <c r="N35" s="4"/>
      <c r="O35" s="4"/>
      <c r="P35" s="17"/>
      <c r="Q35" s="17"/>
      <c r="R35" s="4"/>
      <c r="S35" s="24"/>
    </row>
    <row r="36" spans="1:19" ht="13.9" customHeight="1">
      <c r="A36" s="47"/>
      <c r="B36" s="4">
        <v>32</v>
      </c>
      <c r="C36" s="29" t="s">
        <v>49</v>
      </c>
      <c r="D36" s="4" t="s">
        <v>21</v>
      </c>
      <c r="E36" s="6">
        <f t="shared" si="10"/>
        <v>3.7777777777777777</v>
      </c>
      <c r="F36" s="4" t="s">
        <v>16</v>
      </c>
      <c r="G36" s="7">
        <f t="shared" si="11"/>
        <v>68</v>
      </c>
      <c r="H36" s="7">
        <f t="shared" si="12"/>
        <v>34</v>
      </c>
      <c r="I36" s="7">
        <f t="shared" si="13"/>
        <v>34</v>
      </c>
      <c r="J36" s="4"/>
      <c r="K36" s="4"/>
      <c r="L36" s="17">
        <v>4</v>
      </c>
      <c r="M36" s="17"/>
      <c r="N36" s="4"/>
      <c r="O36" s="4"/>
      <c r="P36" s="17"/>
      <c r="Q36" s="17"/>
      <c r="R36" s="4"/>
      <c r="S36" s="24"/>
    </row>
    <row r="37" spans="1:19" ht="13.9" customHeight="1">
      <c r="A37" s="47"/>
      <c r="B37" s="4">
        <v>33</v>
      </c>
      <c r="C37" s="5" t="s">
        <v>50</v>
      </c>
      <c r="D37" s="4" t="s">
        <v>13</v>
      </c>
      <c r="E37" s="6">
        <f t="shared" si="10"/>
        <v>3.5555555555555554</v>
      </c>
      <c r="F37" s="4" t="s">
        <v>16</v>
      </c>
      <c r="G37" s="7">
        <f t="shared" si="11"/>
        <v>64</v>
      </c>
      <c r="H37" s="7">
        <f t="shared" si="12"/>
        <v>32</v>
      </c>
      <c r="I37" s="7">
        <f t="shared" si="13"/>
        <v>32</v>
      </c>
      <c r="J37" s="4"/>
      <c r="K37" s="4"/>
      <c r="L37" s="17"/>
      <c r="M37" s="17">
        <v>4</v>
      </c>
      <c r="N37" s="4"/>
      <c r="O37" s="4"/>
      <c r="P37" s="17"/>
      <c r="Q37" s="17"/>
      <c r="R37" s="4"/>
      <c r="S37" s="24"/>
    </row>
    <row r="38" spans="1:19" ht="13.9" customHeight="1">
      <c r="A38" s="47"/>
      <c r="B38" s="4">
        <v>34</v>
      </c>
      <c r="C38" s="5" t="s">
        <v>51</v>
      </c>
      <c r="D38" s="4" t="s">
        <v>21</v>
      </c>
      <c r="E38" s="6">
        <f t="shared" si="10"/>
        <v>3.5555555555555554</v>
      </c>
      <c r="F38" s="4" t="s">
        <v>16</v>
      </c>
      <c r="G38" s="7">
        <f t="shared" si="11"/>
        <v>64</v>
      </c>
      <c r="H38" s="7">
        <f t="shared" si="12"/>
        <v>32</v>
      </c>
      <c r="I38" s="7">
        <f t="shared" si="13"/>
        <v>32</v>
      </c>
      <c r="J38" s="4"/>
      <c r="K38" s="4"/>
      <c r="L38" s="17"/>
      <c r="M38" s="17"/>
      <c r="N38" s="4">
        <v>4</v>
      </c>
      <c r="O38" s="4"/>
      <c r="P38" s="17"/>
      <c r="Q38" s="17"/>
      <c r="R38" s="4"/>
      <c r="S38" s="24"/>
    </row>
    <row r="39" spans="1:19" ht="13.9" customHeight="1">
      <c r="A39" s="47"/>
      <c r="B39" s="4">
        <v>35</v>
      </c>
      <c r="C39" s="5" t="s">
        <v>52</v>
      </c>
      <c r="D39" s="4" t="s">
        <v>21</v>
      </c>
      <c r="E39" s="6">
        <v>7</v>
      </c>
      <c r="F39" s="4" t="s">
        <v>16</v>
      </c>
      <c r="G39" s="7">
        <f t="shared" si="11"/>
        <v>109</v>
      </c>
      <c r="H39" s="15">
        <v>54</v>
      </c>
      <c r="I39" s="15">
        <f t="shared" si="13"/>
        <v>55</v>
      </c>
      <c r="J39" s="4"/>
      <c r="K39" s="4"/>
      <c r="L39" s="17"/>
      <c r="M39" s="17"/>
      <c r="N39" s="4">
        <v>4</v>
      </c>
      <c r="O39" s="4">
        <v>3</v>
      </c>
      <c r="P39" s="17"/>
      <c r="Q39" s="17"/>
      <c r="R39" s="4"/>
      <c r="S39" s="24"/>
    </row>
    <row r="40" spans="1:19" ht="13.9" customHeight="1">
      <c r="A40" s="47"/>
      <c r="B40" s="4">
        <v>36</v>
      </c>
      <c r="C40" s="29" t="s">
        <v>53</v>
      </c>
      <c r="D40" s="4" t="s">
        <v>21</v>
      </c>
      <c r="E40" s="6">
        <f t="shared" si="10"/>
        <v>5.333333333333333</v>
      </c>
      <c r="F40" s="4" t="s">
        <v>16</v>
      </c>
      <c r="G40" s="7">
        <f t="shared" si="11"/>
        <v>96</v>
      </c>
      <c r="H40" s="16">
        <f t="shared" ref="H40:H44" si="14">G40*50%</f>
        <v>48</v>
      </c>
      <c r="I40" s="16">
        <v>54</v>
      </c>
      <c r="J40" s="4"/>
      <c r="K40" s="4"/>
      <c r="L40" s="17"/>
      <c r="M40" s="17">
        <v>6</v>
      </c>
      <c r="N40" s="4"/>
      <c r="O40" s="4"/>
      <c r="P40" s="17"/>
      <c r="Q40" s="17"/>
      <c r="R40" s="4"/>
      <c r="S40" s="24"/>
    </row>
    <row r="41" spans="1:19" ht="13.9" customHeight="1">
      <c r="A41" s="47"/>
      <c r="B41" s="4">
        <v>37</v>
      </c>
      <c r="C41" s="5" t="s">
        <v>54</v>
      </c>
      <c r="D41" s="4" t="s">
        <v>13</v>
      </c>
      <c r="E41" s="6">
        <f t="shared" si="10"/>
        <v>3.5555555555555554</v>
      </c>
      <c r="F41" s="4" t="s">
        <v>16</v>
      </c>
      <c r="G41" s="7">
        <f t="shared" si="11"/>
        <v>64</v>
      </c>
      <c r="H41" s="7">
        <f t="shared" si="14"/>
        <v>32</v>
      </c>
      <c r="I41" s="7">
        <f t="shared" ref="I41:I54" si="15">G41-H41</f>
        <v>32</v>
      </c>
      <c r="J41" s="4"/>
      <c r="K41" s="4"/>
      <c r="L41" s="17"/>
      <c r="M41" s="17"/>
      <c r="N41" s="4">
        <v>4</v>
      </c>
      <c r="O41" s="4"/>
      <c r="P41" s="17"/>
      <c r="Q41" s="17"/>
      <c r="R41" s="4"/>
      <c r="S41" s="24"/>
    </row>
    <row r="42" spans="1:19" ht="13.9" customHeight="1">
      <c r="A42" s="47"/>
      <c r="B42" s="4">
        <v>38</v>
      </c>
      <c r="C42" s="29" t="s">
        <v>55</v>
      </c>
      <c r="D42" s="30" t="s">
        <v>21</v>
      </c>
      <c r="E42" s="31">
        <f t="shared" si="10"/>
        <v>3.7777777777777777</v>
      </c>
      <c r="F42" s="30" t="s">
        <v>16</v>
      </c>
      <c r="G42" s="30">
        <f t="shared" si="11"/>
        <v>68</v>
      </c>
      <c r="H42" s="30">
        <f t="shared" si="14"/>
        <v>34</v>
      </c>
      <c r="I42" s="30">
        <f t="shared" si="15"/>
        <v>34</v>
      </c>
      <c r="J42" s="30"/>
      <c r="K42" s="30"/>
      <c r="L42" s="30">
        <v>4</v>
      </c>
      <c r="M42" s="30"/>
      <c r="N42" s="30"/>
      <c r="O42" s="30"/>
      <c r="P42" s="30"/>
      <c r="Q42" s="30"/>
      <c r="R42" s="30"/>
      <c r="S42" s="32"/>
    </row>
    <row r="43" spans="1:19" ht="13.9" customHeight="1">
      <c r="A43" s="47"/>
      <c r="B43" s="4">
        <v>39</v>
      </c>
      <c r="C43" s="5" t="s">
        <v>56</v>
      </c>
      <c r="D43" s="4" t="s">
        <v>13</v>
      </c>
      <c r="E43" s="6">
        <f t="shared" si="10"/>
        <v>3.5555555555555554</v>
      </c>
      <c r="F43" s="4" t="s">
        <v>16</v>
      </c>
      <c r="G43" s="7">
        <f t="shared" si="11"/>
        <v>64</v>
      </c>
      <c r="H43" s="7">
        <f t="shared" si="14"/>
        <v>32</v>
      </c>
      <c r="I43" s="7">
        <f t="shared" si="15"/>
        <v>32</v>
      </c>
      <c r="J43" s="4"/>
      <c r="K43" s="4"/>
      <c r="L43" s="17"/>
      <c r="M43" s="17">
        <v>4</v>
      </c>
      <c r="N43" s="4"/>
      <c r="O43" s="4"/>
      <c r="P43" s="17"/>
      <c r="Q43" s="17"/>
      <c r="R43" s="4"/>
      <c r="S43" s="24"/>
    </row>
    <row r="44" spans="1:19" ht="13.9" customHeight="1">
      <c r="A44" s="47"/>
      <c r="B44" s="4">
        <v>40</v>
      </c>
      <c r="C44" s="5" t="s">
        <v>101</v>
      </c>
      <c r="D44" s="4" t="s">
        <v>21</v>
      </c>
      <c r="E44" s="6">
        <v>8</v>
      </c>
      <c r="F44" s="4" t="s">
        <v>16</v>
      </c>
      <c r="G44" s="7">
        <f t="shared" si="11"/>
        <v>64</v>
      </c>
      <c r="H44" s="7">
        <f t="shared" si="14"/>
        <v>32</v>
      </c>
      <c r="I44" s="7">
        <f t="shared" si="15"/>
        <v>32</v>
      </c>
      <c r="J44" s="4"/>
      <c r="K44" s="4"/>
      <c r="L44" s="17"/>
      <c r="M44" s="17"/>
      <c r="N44" s="4">
        <v>4</v>
      </c>
      <c r="O44" s="4"/>
      <c r="P44" s="17"/>
      <c r="Q44" s="17"/>
      <c r="R44" s="4"/>
      <c r="S44" s="24"/>
    </row>
    <row r="45" spans="1:19" ht="13.9" customHeight="1">
      <c r="A45" s="47"/>
      <c r="B45" s="4">
        <v>41</v>
      </c>
      <c r="C45" s="5" t="s">
        <v>102</v>
      </c>
      <c r="D45" s="4" t="s">
        <v>21</v>
      </c>
      <c r="E45" s="6">
        <v>8</v>
      </c>
      <c r="F45" s="4" t="s">
        <v>16</v>
      </c>
      <c r="G45" s="7">
        <f t="shared" ref="G45" si="16">J45*$J$3+K45*$K$3+L45*$L$3+M45*$M$3+N45*$N$3+O45*$O$3+P45*$P$3+Q45*$Q$3</f>
        <v>60</v>
      </c>
      <c r="H45" s="7">
        <f t="shared" ref="H45" si="17">G45*50%</f>
        <v>30</v>
      </c>
      <c r="I45" s="7">
        <f t="shared" ref="I45" si="18">G45-H45</f>
        <v>30</v>
      </c>
      <c r="J45" s="4"/>
      <c r="K45" s="4"/>
      <c r="L45" s="17"/>
      <c r="M45" s="17"/>
      <c r="N45" s="4"/>
      <c r="O45" s="4">
        <v>4</v>
      </c>
      <c r="P45" s="17"/>
      <c r="Q45" s="17"/>
      <c r="R45" s="4"/>
      <c r="S45" s="24"/>
    </row>
    <row r="46" spans="1:19" ht="13.9" customHeight="1">
      <c r="A46" s="47"/>
      <c r="B46" s="4">
        <v>42</v>
      </c>
      <c r="C46" s="5" t="s">
        <v>57</v>
      </c>
      <c r="D46" s="4" t="s">
        <v>13</v>
      </c>
      <c r="E46" s="6">
        <f t="shared" si="10"/>
        <v>2.5</v>
      </c>
      <c r="F46" s="4" t="s">
        <v>16</v>
      </c>
      <c r="G46" s="7">
        <f t="shared" si="11"/>
        <v>45</v>
      </c>
      <c r="H46" s="15">
        <v>22</v>
      </c>
      <c r="I46" s="15">
        <f t="shared" si="15"/>
        <v>23</v>
      </c>
      <c r="J46" s="4"/>
      <c r="K46" s="4"/>
      <c r="L46" s="17"/>
      <c r="M46" s="17"/>
      <c r="N46" s="4"/>
      <c r="O46" s="4">
        <v>3</v>
      </c>
      <c r="P46" s="17"/>
      <c r="Q46" s="17"/>
      <c r="R46" s="4"/>
      <c r="S46" s="24"/>
    </row>
    <row r="47" spans="1:19" ht="13.9" customHeight="1">
      <c r="A47" s="47"/>
      <c r="B47" s="4">
        <v>43</v>
      </c>
      <c r="C47" s="5" t="s">
        <v>58</v>
      </c>
      <c r="D47" s="4" t="s">
        <v>21</v>
      </c>
      <c r="E47" s="6">
        <f t="shared" si="10"/>
        <v>2.5</v>
      </c>
      <c r="F47" s="4" t="s">
        <v>16</v>
      </c>
      <c r="G47" s="7">
        <f t="shared" si="11"/>
        <v>45</v>
      </c>
      <c r="H47" s="15">
        <v>22</v>
      </c>
      <c r="I47" s="15">
        <f t="shared" si="15"/>
        <v>23</v>
      </c>
      <c r="J47" s="4"/>
      <c r="K47" s="4"/>
      <c r="L47" s="17"/>
      <c r="M47" s="17"/>
      <c r="N47" s="4"/>
      <c r="O47" s="4">
        <v>3</v>
      </c>
      <c r="P47" s="17"/>
      <c r="Q47" s="17"/>
      <c r="R47" s="4"/>
      <c r="S47" s="24"/>
    </row>
    <row r="48" spans="1:19" ht="13.9" customHeight="1">
      <c r="A48" s="47"/>
      <c r="B48" s="4">
        <v>44</v>
      </c>
      <c r="C48" s="5" t="s">
        <v>59</v>
      </c>
      <c r="D48" s="4" t="s">
        <v>21</v>
      </c>
      <c r="E48" s="6">
        <v>4</v>
      </c>
      <c r="F48" s="4" t="s">
        <v>16</v>
      </c>
      <c r="G48" s="7">
        <f t="shared" si="11"/>
        <v>60</v>
      </c>
      <c r="H48" s="7">
        <f t="shared" ref="H48:H59" si="19">G48*50%</f>
        <v>30</v>
      </c>
      <c r="I48" s="7">
        <f t="shared" si="15"/>
        <v>30</v>
      </c>
      <c r="J48" s="20"/>
      <c r="K48" s="20"/>
      <c r="L48" s="17"/>
      <c r="M48" s="17"/>
      <c r="N48" s="20"/>
      <c r="O48" s="4">
        <v>4</v>
      </c>
      <c r="P48" s="21"/>
      <c r="Q48" s="17"/>
      <c r="R48" s="4"/>
      <c r="S48" s="24"/>
    </row>
    <row r="49" spans="1:19" ht="13.9" customHeight="1">
      <c r="A49" s="47"/>
      <c r="B49" s="4">
        <v>45</v>
      </c>
      <c r="C49" s="5" t="s">
        <v>60</v>
      </c>
      <c r="D49" s="4" t="s">
        <v>13</v>
      </c>
      <c r="E49" s="6">
        <f t="shared" si="10"/>
        <v>1.5555555555555556</v>
      </c>
      <c r="F49" s="4" t="s">
        <v>16</v>
      </c>
      <c r="G49" s="7">
        <f t="shared" si="11"/>
        <v>28</v>
      </c>
      <c r="H49" s="7">
        <f t="shared" si="19"/>
        <v>14</v>
      </c>
      <c r="I49" s="7">
        <f t="shared" si="15"/>
        <v>14</v>
      </c>
      <c r="J49" s="4"/>
      <c r="K49" s="4"/>
      <c r="L49" s="17"/>
      <c r="M49" s="17"/>
      <c r="N49" s="4"/>
      <c r="O49" s="4"/>
      <c r="P49" s="17">
        <v>2</v>
      </c>
      <c r="Q49" s="17"/>
      <c r="R49" s="4"/>
      <c r="S49" s="24"/>
    </row>
    <row r="50" spans="1:19" ht="13.9" customHeight="1">
      <c r="A50" s="47"/>
      <c r="B50" s="4">
        <v>46</v>
      </c>
      <c r="C50" s="5" t="s">
        <v>61</v>
      </c>
      <c r="D50" s="4" t="s">
        <v>21</v>
      </c>
      <c r="E50" s="6">
        <f t="shared" si="10"/>
        <v>2.3333333333333335</v>
      </c>
      <c r="F50" s="4" t="s">
        <v>16</v>
      </c>
      <c r="G50" s="7">
        <f t="shared" si="11"/>
        <v>42</v>
      </c>
      <c r="H50" s="15">
        <v>22</v>
      </c>
      <c r="I50" s="15">
        <f t="shared" si="15"/>
        <v>20</v>
      </c>
      <c r="J50" s="4"/>
      <c r="K50" s="4"/>
      <c r="L50" s="17"/>
      <c r="M50" s="17"/>
      <c r="N50" s="4"/>
      <c r="O50" s="4"/>
      <c r="P50" s="17">
        <v>3</v>
      </c>
      <c r="Q50" s="17"/>
      <c r="R50" s="4"/>
      <c r="S50" s="24"/>
    </row>
    <row r="51" spans="1:19" ht="13.9" customHeight="1">
      <c r="A51" s="47"/>
      <c r="B51" s="4">
        <v>47</v>
      </c>
      <c r="C51" s="5" t="s">
        <v>62</v>
      </c>
      <c r="D51" s="4" t="s">
        <v>13</v>
      </c>
      <c r="E51" s="6">
        <f t="shared" si="10"/>
        <v>3.1111111111111112</v>
      </c>
      <c r="F51" s="4" t="s">
        <v>16</v>
      </c>
      <c r="G51" s="7">
        <f t="shared" si="11"/>
        <v>56</v>
      </c>
      <c r="H51" s="7">
        <f t="shared" si="19"/>
        <v>28</v>
      </c>
      <c r="I51" s="7">
        <f t="shared" si="15"/>
        <v>28</v>
      </c>
      <c r="J51" s="4"/>
      <c r="K51" s="4"/>
      <c r="L51" s="17"/>
      <c r="M51" s="17"/>
      <c r="N51" s="4"/>
      <c r="O51" s="4"/>
      <c r="P51" s="17">
        <v>4</v>
      </c>
      <c r="Q51" s="17"/>
      <c r="R51" s="4"/>
      <c r="S51" s="24"/>
    </row>
    <row r="52" spans="1:19" ht="13.9" customHeight="1">
      <c r="A52" s="47"/>
      <c r="B52" s="4">
        <v>48</v>
      </c>
      <c r="C52" s="5" t="s">
        <v>63</v>
      </c>
      <c r="D52" s="4" t="s">
        <v>21</v>
      </c>
      <c r="E52" s="6">
        <f t="shared" si="10"/>
        <v>3.1111111111111112</v>
      </c>
      <c r="F52" s="4" t="s">
        <v>16</v>
      </c>
      <c r="G52" s="7">
        <f t="shared" si="11"/>
        <v>56</v>
      </c>
      <c r="H52" s="7">
        <f t="shared" si="19"/>
        <v>28</v>
      </c>
      <c r="I52" s="7">
        <f t="shared" si="15"/>
        <v>28</v>
      </c>
      <c r="J52" s="20"/>
      <c r="K52" s="20"/>
      <c r="L52" s="17"/>
      <c r="M52" s="17"/>
      <c r="N52" s="20"/>
      <c r="O52" s="4"/>
      <c r="P52" s="17">
        <v>4</v>
      </c>
      <c r="Q52" s="17"/>
      <c r="R52" s="4"/>
      <c r="S52" s="24"/>
    </row>
    <row r="53" spans="1:19" ht="13.9" customHeight="1">
      <c r="A53" s="47"/>
      <c r="B53" s="4">
        <v>49</v>
      </c>
      <c r="C53" s="5" t="s">
        <v>64</v>
      </c>
      <c r="D53" s="4" t="s">
        <v>13</v>
      </c>
      <c r="E53" s="6">
        <f t="shared" si="10"/>
        <v>3.5555555555555554</v>
      </c>
      <c r="F53" s="4" t="s">
        <v>16</v>
      </c>
      <c r="G53" s="7">
        <f t="shared" si="11"/>
        <v>64</v>
      </c>
      <c r="H53" s="7">
        <f t="shared" si="19"/>
        <v>32</v>
      </c>
      <c r="I53" s="7">
        <f t="shared" si="15"/>
        <v>32</v>
      </c>
      <c r="J53" s="4"/>
      <c r="K53" s="4"/>
      <c r="L53" s="17"/>
      <c r="M53" s="17"/>
      <c r="N53" s="4"/>
      <c r="O53" s="4"/>
      <c r="P53" s="17"/>
      <c r="Q53" s="17">
        <v>4</v>
      </c>
      <c r="R53" s="20"/>
      <c r="S53" s="25"/>
    </row>
    <row r="54" spans="1:19" ht="13.9" customHeight="1">
      <c r="A54" s="47"/>
      <c r="B54" s="4">
        <v>50</v>
      </c>
      <c r="C54" s="5" t="s">
        <v>65</v>
      </c>
      <c r="D54" s="4" t="s">
        <v>21</v>
      </c>
      <c r="E54" s="6">
        <f t="shared" si="10"/>
        <v>3.5555555555555554</v>
      </c>
      <c r="F54" s="4" t="s">
        <v>16</v>
      </c>
      <c r="G54" s="7">
        <f t="shared" si="11"/>
        <v>64</v>
      </c>
      <c r="H54" s="7">
        <f t="shared" si="19"/>
        <v>32</v>
      </c>
      <c r="I54" s="7">
        <f t="shared" si="15"/>
        <v>32</v>
      </c>
      <c r="J54" s="20"/>
      <c r="K54" s="20"/>
      <c r="L54" s="17"/>
      <c r="M54" s="17"/>
      <c r="N54" s="20"/>
      <c r="O54" s="4"/>
      <c r="P54" s="17"/>
      <c r="Q54" s="17">
        <v>4</v>
      </c>
      <c r="R54" s="4"/>
      <c r="S54" s="24"/>
    </row>
    <row r="55" spans="1:19" ht="13.9" customHeight="1">
      <c r="A55" s="47"/>
      <c r="B55" s="4">
        <v>51</v>
      </c>
      <c r="C55" s="5" t="s">
        <v>66</v>
      </c>
      <c r="D55" s="4" t="s">
        <v>13</v>
      </c>
      <c r="E55" s="6">
        <f t="shared" si="10"/>
        <v>3.5555555555555554</v>
      </c>
      <c r="F55" s="4" t="s">
        <v>16</v>
      </c>
      <c r="G55" s="7">
        <f t="shared" si="11"/>
        <v>64</v>
      </c>
      <c r="H55" s="7">
        <f t="shared" si="19"/>
        <v>32</v>
      </c>
      <c r="I55" s="7">
        <f t="shared" ref="I55:I77" si="20">G55-H55</f>
        <v>32</v>
      </c>
      <c r="J55" s="4"/>
      <c r="K55" s="4"/>
      <c r="L55" s="17"/>
      <c r="M55" s="17"/>
      <c r="N55" s="4"/>
      <c r="O55" s="4"/>
      <c r="P55" s="17"/>
      <c r="Q55" s="17">
        <v>4</v>
      </c>
      <c r="R55" s="4"/>
      <c r="S55" s="24"/>
    </row>
    <row r="56" spans="1:19" ht="13.9" customHeight="1">
      <c r="A56" s="47"/>
      <c r="B56" s="4">
        <v>52</v>
      </c>
      <c r="C56" s="5" t="s">
        <v>67</v>
      </c>
      <c r="D56" s="4" t="s">
        <v>13</v>
      </c>
      <c r="E56" s="6">
        <f t="shared" si="10"/>
        <v>3.5555555555555554</v>
      </c>
      <c r="F56" s="4" t="s">
        <v>16</v>
      </c>
      <c r="G56" s="7">
        <f t="shared" si="11"/>
        <v>64</v>
      </c>
      <c r="H56" s="7">
        <f t="shared" si="19"/>
        <v>32</v>
      </c>
      <c r="I56" s="7">
        <f t="shared" si="20"/>
        <v>32</v>
      </c>
      <c r="J56" s="4"/>
      <c r="K56" s="4"/>
      <c r="L56" s="17"/>
      <c r="M56" s="17"/>
      <c r="N56" s="4">
        <v>4</v>
      </c>
      <c r="O56" s="4"/>
      <c r="P56" s="17"/>
      <c r="Q56" s="17"/>
      <c r="R56" s="4"/>
      <c r="S56" s="24"/>
    </row>
    <row r="57" spans="1:19" ht="13.9" customHeight="1">
      <c r="A57" s="47"/>
      <c r="B57" s="4">
        <v>53</v>
      </c>
      <c r="C57" s="5" t="s">
        <v>68</v>
      </c>
      <c r="D57" s="4" t="s">
        <v>13</v>
      </c>
      <c r="E57" s="6">
        <f t="shared" si="10"/>
        <v>3.5555555555555554</v>
      </c>
      <c r="F57" s="4" t="s">
        <v>16</v>
      </c>
      <c r="G57" s="7">
        <f t="shared" si="11"/>
        <v>64</v>
      </c>
      <c r="H57" s="7">
        <f t="shared" si="19"/>
        <v>32</v>
      </c>
      <c r="I57" s="7">
        <f t="shared" si="20"/>
        <v>32</v>
      </c>
      <c r="J57" s="4"/>
      <c r="K57" s="4"/>
      <c r="L57" s="17"/>
      <c r="M57" s="17"/>
      <c r="N57" s="4"/>
      <c r="O57" s="4"/>
      <c r="P57" s="17"/>
      <c r="Q57" s="17">
        <v>4</v>
      </c>
      <c r="R57" s="4"/>
      <c r="S57" s="24"/>
    </row>
    <row r="58" spans="1:19" ht="13.9" customHeight="1">
      <c r="A58" s="47"/>
      <c r="B58" s="4">
        <v>54</v>
      </c>
      <c r="C58" s="5" t="s">
        <v>69</v>
      </c>
      <c r="D58" s="4" t="s">
        <v>13</v>
      </c>
      <c r="E58" s="6">
        <f t="shared" si="10"/>
        <v>3.5555555555555554</v>
      </c>
      <c r="F58" s="4" t="s">
        <v>16</v>
      </c>
      <c r="G58" s="7">
        <f t="shared" si="11"/>
        <v>64</v>
      </c>
      <c r="H58" s="7">
        <f t="shared" si="19"/>
        <v>32</v>
      </c>
      <c r="I58" s="7">
        <f t="shared" si="20"/>
        <v>32</v>
      </c>
      <c r="J58" s="4"/>
      <c r="K58" s="4"/>
      <c r="L58" s="17"/>
      <c r="M58" s="17"/>
      <c r="N58" s="4"/>
      <c r="O58" s="4"/>
      <c r="P58" s="17"/>
      <c r="Q58" s="17">
        <v>4</v>
      </c>
      <c r="R58" s="4"/>
      <c r="S58" s="24"/>
    </row>
    <row r="59" spans="1:19" ht="13.9" customHeight="1">
      <c r="A59" s="51"/>
      <c r="B59" s="4">
        <v>55</v>
      </c>
      <c r="C59" s="5" t="s">
        <v>70</v>
      </c>
      <c r="D59" s="4" t="s">
        <v>13</v>
      </c>
      <c r="E59" s="6">
        <f t="shared" si="10"/>
        <v>1.5555555555555556</v>
      </c>
      <c r="F59" s="4" t="s">
        <v>16</v>
      </c>
      <c r="G59" s="7">
        <f t="shared" si="11"/>
        <v>28</v>
      </c>
      <c r="H59" s="7">
        <f t="shared" si="19"/>
        <v>14</v>
      </c>
      <c r="I59" s="7">
        <f t="shared" si="20"/>
        <v>14</v>
      </c>
      <c r="J59" s="4"/>
      <c r="K59" s="4"/>
      <c r="L59" s="17"/>
      <c r="M59" s="17"/>
      <c r="N59" s="4"/>
      <c r="O59" s="4"/>
      <c r="P59" s="17">
        <v>2</v>
      </c>
      <c r="Q59" s="17"/>
      <c r="R59" s="20"/>
      <c r="S59" s="25"/>
    </row>
    <row r="60" spans="1:19" ht="13.9" customHeight="1">
      <c r="A60" s="52" t="s">
        <v>71</v>
      </c>
      <c r="B60" s="4">
        <v>56</v>
      </c>
      <c r="C60" s="5" t="s">
        <v>72</v>
      </c>
      <c r="D60" s="4" t="s">
        <v>13</v>
      </c>
      <c r="E60" s="6">
        <v>1</v>
      </c>
      <c r="F60" s="6" t="s">
        <v>29</v>
      </c>
      <c r="G60" s="7">
        <f t="shared" ref="G60:G77" si="21">E60*26</f>
        <v>26</v>
      </c>
      <c r="H60" s="7">
        <v>0</v>
      </c>
      <c r="I60" s="7">
        <f t="shared" si="20"/>
        <v>26</v>
      </c>
      <c r="J60" s="4" t="s">
        <v>42</v>
      </c>
      <c r="K60" s="4"/>
      <c r="L60" s="17"/>
      <c r="M60" s="17"/>
      <c r="N60" s="4"/>
      <c r="O60" s="4"/>
      <c r="P60" s="17"/>
      <c r="Q60" s="17"/>
      <c r="R60" s="4"/>
      <c r="S60" s="24"/>
    </row>
    <row r="61" spans="1:19" ht="13.9" customHeight="1">
      <c r="A61" s="47"/>
      <c r="B61" s="4">
        <v>57</v>
      </c>
      <c r="C61" s="5" t="s">
        <v>73</v>
      </c>
      <c r="D61" s="4" t="s">
        <v>13</v>
      </c>
      <c r="E61" s="6">
        <v>2</v>
      </c>
      <c r="F61" s="6" t="s">
        <v>29</v>
      </c>
      <c r="G61" s="7">
        <f t="shared" si="21"/>
        <v>52</v>
      </c>
      <c r="H61" s="7">
        <v>0</v>
      </c>
      <c r="I61" s="7">
        <f t="shared" si="20"/>
        <v>52</v>
      </c>
      <c r="J61" s="4"/>
      <c r="K61" s="4"/>
      <c r="L61" s="17"/>
      <c r="M61" s="17"/>
      <c r="N61" s="4"/>
      <c r="O61" s="4"/>
      <c r="P61" s="17" t="s">
        <v>74</v>
      </c>
      <c r="Q61" s="17"/>
      <c r="R61" s="4"/>
      <c r="S61" s="24"/>
    </row>
    <row r="62" spans="1:19" ht="13.9" customHeight="1">
      <c r="A62" s="47"/>
      <c r="B62" s="4">
        <v>58</v>
      </c>
      <c r="C62" s="5" t="s">
        <v>75</v>
      </c>
      <c r="D62" s="4" t="s">
        <v>13</v>
      </c>
      <c r="E62" s="6">
        <v>2</v>
      </c>
      <c r="F62" s="6" t="s">
        <v>29</v>
      </c>
      <c r="G62" s="7">
        <f t="shared" si="21"/>
        <v>52</v>
      </c>
      <c r="H62" s="7">
        <v>0</v>
      </c>
      <c r="I62" s="7">
        <f t="shared" si="20"/>
        <v>52</v>
      </c>
      <c r="J62" s="4"/>
      <c r="K62" s="4"/>
      <c r="L62" s="17"/>
      <c r="M62" s="17"/>
      <c r="N62" s="4"/>
      <c r="O62" s="4"/>
      <c r="P62" s="17" t="s">
        <v>76</v>
      </c>
      <c r="Q62" s="17"/>
      <c r="R62" s="4"/>
      <c r="S62" s="24"/>
    </row>
    <row r="63" spans="1:19" ht="13.9" customHeight="1">
      <c r="A63" s="47"/>
      <c r="B63" s="4">
        <v>59</v>
      </c>
      <c r="C63" s="5" t="s">
        <v>77</v>
      </c>
      <c r="D63" s="4" t="s">
        <v>13</v>
      </c>
      <c r="E63" s="6">
        <v>1</v>
      </c>
      <c r="F63" s="6" t="s">
        <v>29</v>
      </c>
      <c r="G63" s="7">
        <f t="shared" si="21"/>
        <v>26</v>
      </c>
      <c r="H63" s="7">
        <v>0</v>
      </c>
      <c r="I63" s="7">
        <f t="shared" si="20"/>
        <v>26</v>
      </c>
      <c r="J63" s="20"/>
      <c r="K63" s="4" t="s">
        <v>42</v>
      </c>
      <c r="L63" s="17"/>
      <c r="M63" s="17"/>
      <c r="N63" s="4"/>
      <c r="O63" s="4"/>
      <c r="P63" s="17"/>
      <c r="Q63" s="17"/>
      <c r="R63" s="4"/>
      <c r="S63" s="24"/>
    </row>
    <row r="64" spans="1:19" ht="13.9" customHeight="1">
      <c r="A64" s="47"/>
      <c r="B64" s="4">
        <v>60</v>
      </c>
      <c r="C64" s="29" t="s">
        <v>78</v>
      </c>
      <c r="D64" s="4" t="s">
        <v>13</v>
      </c>
      <c r="E64" s="6">
        <v>2</v>
      </c>
      <c r="F64" s="6" t="s">
        <v>29</v>
      </c>
      <c r="G64" s="7">
        <f t="shared" si="21"/>
        <v>52</v>
      </c>
      <c r="H64" s="7">
        <v>0</v>
      </c>
      <c r="I64" s="7">
        <f t="shared" si="20"/>
        <v>52</v>
      </c>
      <c r="J64" s="20"/>
      <c r="K64" s="4"/>
      <c r="L64" s="17" t="s">
        <v>76</v>
      </c>
      <c r="M64" s="17"/>
      <c r="N64" s="4"/>
      <c r="O64" s="4"/>
      <c r="P64" s="17"/>
      <c r="Q64" s="17"/>
      <c r="R64" s="4"/>
      <c r="S64" s="24"/>
    </row>
    <row r="65" spans="1:19" ht="13.9" customHeight="1">
      <c r="A65" s="47"/>
      <c r="B65" s="4">
        <v>61</v>
      </c>
      <c r="C65" s="29" t="s">
        <v>79</v>
      </c>
      <c r="D65" s="4" t="s">
        <v>13</v>
      </c>
      <c r="E65" s="6">
        <v>1</v>
      </c>
      <c r="F65" s="6" t="s">
        <v>29</v>
      </c>
      <c r="G65" s="7">
        <f t="shared" si="21"/>
        <v>26</v>
      </c>
      <c r="H65" s="7">
        <v>0</v>
      </c>
      <c r="I65" s="7">
        <f t="shared" si="20"/>
        <v>26</v>
      </c>
      <c r="J65" s="4"/>
      <c r="K65" s="4"/>
      <c r="L65" s="17"/>
      <c r="M65" s="17" t="s">
        <v>42</v>
      </c>
      <c r="N65" s="4"/>
      <c r="O65" s="4"/>
      <c r="P65" s="17"/>
      <c r="Q65" s="17"/>
      <c r="R65" s="4"/>
      <c r="S65" s="24"/>
    </row>
    <row r="66" spans="1:19" ht="13.9" customHeight="1">
      <c r="A66" s="47"/>
      <c r="B66" s="4">
        <v>62</v>
      </c>
      <c r="C66" s="5" t="s">
        <v>80</v>
      </c>
      <c r="D66" s="4" t="s">
        <v>13</v>
      </c>
      <c r="E66" s="6">
        <v>1</v>
      </c>
      <c r="F66" s="6" t="s">
        <v>29</v>
      </c>
      <c r="G66" s="7">
        <f t="shared" si="21"/>
        <v>26</v>
      </c>
      <c r="H66" s="7">
        <v>0</v>
      </c>
      <c r="I66" s="7">
        <f t="shared" si="20"/>
        <v>26</v>
      </c>
      <c r="J66" s="4"/>
      <c r="K66" s="4"/>
      <c r="L66" s="17"/>
      <c r="M66" s="17"/>
      <c r="N66" s="4" t="s">
        <v>42</v>
      </c>
      <c r="O66" s="4"/>
      <c r="P66" s="17"/>
      <c r="Q66" s="17"/>
      <c r="R66" s="4"/>
      <c r="S66" s="24"/>
    </row>
    <row r="67" spans="1:19" ht="13.9" customHeight="1">
      <c r="A67" s="47"/>
      <c r="B67" s="4">
        <v>63</v>
      </c>
      <c r="C67" s="5" t="s">
        <v>81</v>
      </c>
      <c r="D67" s="4" t="s">
        <v>13</v>
      </c>
      <c r="E67" s="6">
        <v>1</v>
      </c>
      <c r="F67" s="6" t="s">
        <v>29</v>
      </c>
      <c r="G67" s="7">
        <f t="shared" si="21"/>
        <v>26</v>
      </c>
      <c r="H67" s="7">
        <v>0</v>
      </c>
      <c r="I67" s="7">
        <f t="shared" si="20"/>
        <v>26</v>
      </c>
      <c r="J67" s="4"/>
      <c r="K67" s="4"/>
      <c r="L67" s="17"/>
      <c r="M67" s="17"/>
      <c r="N67" s="4" t="s">
        <v>42</v>
      </c>
      <c r="O67" s="4"/>
      <c r="P67" s="17"/>
      <c r="Q67" s="17"/>
      <c r="R67" s="4"/>
      <c r="S67" s="24"/>
    </row>
    <row r="68" spans="1:19" ht="13.9" customHeight="1">
      <c r="A68" s="47"/>
      <c r="B68" s="4">
        <v>64</v>
      </c>
      <c r="C68" s="5" t="s">
        <v>82</v>
      </c>
      <c r="D68" s="4" t="s">
        <v>13</v>
      </c>
      <c r="E68" s="6">
        <v>1</v>
      </c>
      <c r="F68" s="6" t="s">
        <v>29</v>
      </c>
      <c r="G68" s="7">
        <f t="shared" si="21"/>
        <v>26</v>
      </c>
      <c r="H68" s="7">
        <v>0</v>
      </c>
      <c r="I68" s="7">
        <f t="shared" si="20"/>
        <v>26</v>
      </c>
      <c r="J68" s="4"/>
      <c r="K68" s="4"/>
      <c r="L68" s="17"/>
      <c r="M68" s="17"/>
      <c r="N68" s="4"/>
      <c r="O68" s="4" t="s">
        <v>42</v>
      </c>
      <c r="P68" s="17"/>
      <c r="Q68" s="17"/>
      <c r="R68" s="4"/>
      <c r="S68" s="24"/>
    </row>
    <row r="69" spans="1:19" ht="13.9" customHeight="1">
      <c r="A69" s="47"/>
      <c r="B69" s="4">
        <v>65</v>
      </c>
      <c r="C69" s="5" t="s">
        <v>83</v>
      </c>
      <c r="D69" s="4" t="s">
        <v>13</v>
      </c>
      <c r="E69" s="6">
        <v>1</v>
      </c>
      <c r="F69" s="6" t="s">
        <v>29</v>
      </c>
      <c r="G69" s="7">
        <f t="shared" si="21"/>
        <v>26</v>
      </c>
      <c r="H69" s="7">
        <v>0</v>
      </c>
      <c r="I69" s="7">
        <f t="shared" si="20"/>
        <v>26</v>
      </c>
      <c r="J69" s="4"/>
      <c r="K69" s="4"/>
      <c r="L69" s="17"/>
      <c r="M69" s="17"/>
      <c r="N69" s="4"/>
      <c r="O69" s="4" t="s">
        <v>42</v>
      </c>
      <c r="P69" s="17"/>
      <c r="Q69" s="17"/>
      <c r="R69" s="4"/>
      <c r="S69" s="24"/>
    </row>
    <row r="70" spans="1:19" ht="13.9" customHeight="1">
      <c r="A70" s="47"/>
      <c r="B70" s="4">
        <v>66</v>
      </c>
      <c r="C70" s="5" t="s">
        <v>84</v>
      </c>
      <c r="D70" s="4" t="s">
        <v>13</v>
      </c>
      <c r="E70" s="6">
        <v>1</v>
      </c>
      <c r="F70" s="6" t="s">
        <v>29</v>
      </c>
      <c r="G70" s="7">
        <f t="shared" si="21"/>
        <v>26</v>
      </c>
      <c r="H70" s="7">
        <v>0</v>
      </c>
      <c r="I70" s="7">
        <f t="shared" si="20"/>
        <v>26</v>
      </c>
      <c r="J70" s="4"/>
      <c r="K70" s="4"/>
      <c r="L70" s="17"/>
      <c r="M70" s="17"/>
      <c r="N70" s="4"/>
      <c r="O70" s="4" t="s">
        <v>42</v>
      </c>
      <c r="P70" s="17"/>
      <c r="Q70" s="17"/>
      <c r="R70" s="4"/>
      <c r="S70" s="24"/>
    </row>
    <row r="71" spans="1:19" ht="13.9" customHeight="1">
      <c r="A71" s="47"/>
      <c r="B71" s="4">
        <v>67</v>
      </c>
      <c r="C71" s="5" t="s">
        <v>85</v>
      </c>
      <c r="D71" s="4" t="s">
        <v>13</v>
      </c>
      <c r="E71" s="6">
        <v>1</v>
      </c>
      <c r="F71" s="6" t="s">
        <v>29</v>
      </c>
      <c r="G71" s="7">
        <f t="shared" si="21"/>
        <v>26</v>
      </c>
      <c r="H71" s="7">
        <v>0</v>
      </c>
      <c r="I71" s="7">
        <f t="shared" si="20"/>
        <v>26</v>
      </c>
      <c r="J71" s="4"/>
      <c r="K71" s="4"/>
      <c r="L71" s="17"/>
      <c r="M71" s="17"/>
      <c r="N71" s="4"/>
      <c r="O71" s="4"/>
      <c r="P71" s="17" t="s">
        <v>42</v>
      </c>
      <c r="Q71" s="17"/>
      <c r="R71" s="4"/>
      <c r="S71" s="24"/>
    </row>
    <row r="72" spans="1:19" ht="13.9" customHeight="1">
      <c r="A72" s="47"/>
      <c r="B72" s="4">
        <v>68</v>
      </c>
      <c r="C72" s="5" t="s">
        <v>86</v>
      </c>
      <c r="D72" s="4" t="s">
        <v>13</v>
      </c>
      <c r="E72" s="6">
        <v>2</v>
      </c>
      <c r="F72" s="6" t="s">
        <v>29</v>
      </c>
      <c r="G72" s="7">
        <f t="shared" si="21"/>
        <v>52</v>
      </c>
      <c r="H72" s="7">
        <v>0</v>
      </c>
      <c r="I72" s="7">
        <f t="shared" si="20"/>
        <v>52</v>
      </c>
      <c r="J72" s="4"/>
      <c r="K72" s="4"/>
      <c r="L72" s="17"/>
      <c r="M72" s="17"/>
      <c r="N72" s="4"/>
      <c r="O72" s="4"/>
      <c r="P72" s="17" t="s">
        <v>76</v>
      </c>
      <c r="Q72" s="17"/>
      <c r="R72" s="4"/>
      <c r="S72" s="24"/>
    </row>
    <row r="73" spans="1:19" ht="13.9" customHeight="1">
      <c r="A73" s="47"/>
      <c r="B73" s="4">
        <v>69</v>
      </c>
      <c r="C73" s="5" t="s">
        <v>87</v>
      </c>
      <c r="D73" s="4" t="s">
        <v>13</v>
      </c>
      <c r="E73" s="6">
        <v>1</v>
      </c>
      <c r="F73" s="6" t="s">
        <v>29</v>
      </c>
      <c r="G73" s="7">
        <f t="shared" si="21"/>
        <v>26</v>
      </c>
      <c r="H73" s="7">
        <v>0</v>
      </c>
      <c r="I73" s="7">
        <f t="shared" si="20"/>
        <v>26</v>
      </c>
      <c r="J73" s="4"/>
      <c r="K73" s="4"/>
      <c r="L73" s="17"/>
      <c r="M73" s="17"/>
      <c r="N73" s="4"/>
      <c r="O73" s="4"/>
      <c r="P73" s="17"/>
      <c r="Q73" s="17" t="s">
        <v>42</v>
      </c>
      <c r="R73" s="4"/>
      <c r="S73" s="24"/>
    </row>
    <row r="74" spans="1:19" ht="13.9" customHeight="1">
      <c r="A74" s="47"/>
      <c r="B74" s="4">
        <v>70</v>
      </c>
      <c r="C74" s="5" t="s">
        <v>88</v>
      </c>
      <c r="D74" s="4" t="s">
        <v>13</v>
      </c>
      <c r="E74" s="6">
        <v>1</v>
      </c>
      <c r="F74" s="6" t="s">
        <v>29</v>
      </c>
      <c r="G74" s="7">
        <f t="shared" si="21"/>
        <v>26</v>
      </c>
      <c r="H74" s="7">
        <v>0</v>
      </c>
      <c r="I74" s="7">
        <f t="shared" si="20"/>
        <v>26</v>
      </c>
      <c r="J74" s="4"/>
      <c r="K74" s="4"/>
      <c r="L74" s="17"/>
      <c r="M74" s="17"/>
      <c r="N74" s="4"/>
      <c r="O74" s="4"/>
      <c r="P74" s="17"/>
      <c r="Q74" s="17" t="s">
        <v>42</v>
      </c>
      <c r="R74" s="4"/>
      <c r="S74" s="24"/>
    </row>
    <row r="75" spans="1:19" ht="13.9" customHeight="1">
      <c r="A75" s="47"/>
      <c r="B75" s="4">
        <v>71</v>
      </c>
      <c r="C75" s="5" t="s">
        <v>89</v>
      </c>
      <c r="D75" s="4" t="s">
        <v>13</v>
      </c>
      <c r="E75" s="6">
        <v>18</v>
      </c>
      <c r="F75" s="6" t="s">
        <v>29</v>
      </c>
      <c r="G75" s="7">
        <f t="shared" si="21"/>
        <v>468</v>
      </c>
      <c r="H75" s="7">
        <v>0</v>
      </c>
      <c r="I75" s="7">
        <f t="shared" si="20"/>
        <v>468</v>
      </c>
      <c r="J75" s="4"/>
      <c r="K75" s="4"/>
      <c r="L75" s="17"/>
      <c r="M75" s="17"/>
      <c r="N75" s="4"/>
      <c r="O75" s="4"/>
      <c r="P75" s="17"/>
      <c r="Q75" s="17"/>
      <c r="R75" s="4" t="s">
        <v>90</v>
      </c>
      <c r="S75" s="25"/>
    </row>
    <row r="76" spans="1:19" ht="13.9" customHeight="1">
      <c r="A76" s="47"/>
      <c r="B76" s="4">
        <v>72</v>
      </c>
      <c r="C76" s="5" t="s">
        <v>91</v>
      </c>
      <c r="D76" s="4" t="s">
        <v>13</v>
      </c>
      <c r="E76" s="6">
        <v>4</v>
      </c>
      <c r="F76" s="6" t="s">
        <v>29</v>
      </c>
      <c r="G76" s="7">
        <f t="shared" si="21"/>
        <v>104</v>
      </c>
      <c r="H76" s="7">
        <v>0</v>
      </c>
      <c r="I76" s="7">
        <f t="shared" si="20"/>
        <v>104</v>
      </c>
      <c r="J76" s="4"/>
      <c r="K76" s="4"/>
      <c r="L76" s="17"/>
      <c r="M76" s="17"/>
      <c r="N76" s="4"/>
      <c r="O76" s="4"/>
      <c r="P76" s="17"/>
      <c r="Q76" s="17"/>
      <c r="R76" s="4"/>
      <c r="S76" s="24" t="s">
        <v>92</v>
      </c>
    </row>
    <row r="77" spans="1:19" ht="13.9" customHeight="1">
      <c r="A77" s="51"/>
      <c r="B77" s="4">
        <v>73</v>
      </c>
      <c r="C77" s="5" t="s">
        <v>93</v>
      </c>
      <c r="D77" s="4" t="s">
        <v>13</v>
      </c>
      <c r="E77" s="6">
        <v>14</v>
      </c>
      <c r="F77" s="6" t="s">
        <v>29</v>
      </c>
      <c r="G77" s="7">
        <f t="shared" si="21"/>
        <v>364</v>
      </c>
      <c r="H77" s="7">
        <v>0</v>
      </c>
      <c r="I77" s="7">
        <f t="shared" si="20"/>
        <v>364</v>
      </c>
      <c r="J77" s="4"/>
      <c r="K77" s="4"/>
      <c r="L77" s="17"/>
      <c r="M77" s="17"/>
      <c r="N77" s="4"/>
      <c r="O77" s="4"/>
      <c r="P77" s="17"/>
      <c r="Q77" s="17"/>
      <c r="R77" s="4"/>
      <c r="S77" s="24" t="s">
        <v>94</v>
      </c>
    </row>
    <row r="78" spans="1:19" ht="14.25" customHeight="1">
      <c r="A78" s="42" t="s">
        <v>95</v>
      </c>
      <c r="B78" s="43"/>
      <c r="C78" s="44"/>
      <c r="D78" s="26"/>
      <c r="E78" s="27">
        <f>SUM(E5:E77)</f>
        <v>273.16666666666652</v>
      </c>
      <c r="F78" s="27"/>
      <c r="G78" s="26">
        <f t="shared" ref="G78:Q78" si="22">SUM(G5:G77)</f>
        <v>5055</v>
      </c>
      <c r="H78" s="27">
        <f t="shared" si="22"/>
        <v>2459.8000000000002</v>
      </c>
      <c r="I78" s="27">
        <f t="shared" si="22"/>
        <v>2602.1999999999998</v>
      </c>
      <c r="J78" s="26">
        <f t="shared" si="22"/>
        <v>29</v>
      </c>
      <c r="K78" s="26">
        <f t="shared" si="22"/>
        <v>29</v>
      </c>
      <c r="L78" s="26">
        <f t="shared" si="22"/>
        <v>28</v>
      </c>
      <c r="M78" s="26">
        <f t="shared" si="22"/>
        <v>26</v>
      </c>
      <c r="N78" s="26">
        <f t="shared" si="22"/>
        <v>26</v>
      </c>
      <c r="O78" s="26">
        <f t="shared" si="22"/>
        <v>28</v>
      </c>
      <c r="P78" s="26">
        <f t="shared" si="22"/>
        <v>29</v>
      </c>
      <c r="Q78" s="26">
        <f t="shared" si="22"/>
        <v>26</v>
      </c>
      <c r="R78" s="26">
        <v>30</v>
      </c>
      <c r="S78" s="28">
        <v>30</v>
      </c>
    </row>
    <row r="79" spans="1:19" ht="18.95" customHeight="1">
      <c r="C79" s="1" t="s">
        <v>96</v>
      </c>
    </row>
  </sheetData>
  <mergeCells count="18">
    <mergeCell ref="A78:C78"/>
    <mergeCell ref="A2:A4"/>
    <mergeCell ref="A5:A29"/>
    <mergeCell ref="A30:A32"/>
    <mergeCell ref="A33:A55"/>
    <mergeCell ref="A56:A59"/>
    <mergeCell ref="A60:A77"/>
    <mergeCell ref="B2:B4"/>
    <mergeCell ref="C2:C4"/>
    <mergeCell ref="H3:H4"/>
    <mergeCell ref="I3:I4"/>
    <mergeCell ref="A1:S1"/>
    <mergeCell ref="G2:I2"/>
    <mergeCell ref="J2:S2"/>
    <mergeCell ref="D2:D4"/>
    <mergeCell ref="E2:E4"/>
    <mergeCell ref="F2:F4"/>
    <mergeCell ref="G3:G4"/>
  </mergeCells>
  <phoneticPr fontId="5" type="noConversion"/>
  <pageMargins left="0.47244094488188998" right="0" top="3.9370078740157501E-2" bottom="3.9370078740157501E-2" header="0" footer="0"/>
  <pageSetup paperSize="9"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2020-05-27T06:48:00Z</cp:lastPrinted>
  <dcterms:created xsi:type="dcterms:W3CDTF">2019-04-02T01:46:00Z</dcterms:created>
  <dcterms:modified xsi:type="dcterms:W3CDTF">2021-04-28T06:16:11Z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